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me\020企画課\R4_企画課\B財政\a財政\02_財政調査\20220906_令和２年度財政状況資料集の作成について（2回目・地方公会計関係）9.22〆\"/>
    </mc:Choice>
  </mc:AlternateContent>
  <bookViews>
    <workbookView xWindow="0" yWindow="0" windowWidth="20445"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c r="AU88" i="12"/>
  <c r="AP88" i="12"/>
  <c r="AP23" i="12"/>
  <c r="AA8" i="12" l="1"/>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alcChain>
</file>

<file path=xl/sharedStrings.xml><?xml version="1.0" encoding="utf-8"?>
<sst xmlns="http://schemas.openxmlformats.org/spreadsheetml/2006/main" count="1110" uniqueCount="604">
  <si>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</si>
  <si>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</si>
  <si>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</si>
  <si>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</si>
  <si>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</si>
  <si>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</si>
  <si>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</si>
  <si>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</si>
  <si>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</si>
  <si>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</si>
  <si>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</si>
  <si>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</si>
  <si>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</si>
  <si>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</si>
  <si>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</si>
  <si>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</si>
  <si>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</si>
  <si>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</si>
  <si>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</si>
  <si>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</si>
  <si>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</si>
  <si>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</si>
  <si>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</si>
  <si>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</si>
  <si>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</si>
  <si>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</si>
  <si>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</si>
  <si>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</si>
  <si>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</si>
  <si>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</si>
  <si>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</si>
  <si>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</si>
  <si>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</si>
  <si>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</si>
  <si>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</si>
  <si>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</si>
  <si>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</si>
  <si>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</si>
  <si>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</si>
  <si>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</si>
  <si>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</si>
  <si>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</si>
  <si>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</si>
  <si>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</si>
  <si>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</si>
  <si>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</si>
  <si>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</si>
  <si>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</si>
  <si>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</si>
  <si>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</si>
  <si>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</si>
  <si>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</si>
  <si>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</si>
  <si>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</si>
  <si>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</si>
  <si>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</si>
  <si>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</si>
  <si>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</si>
  <si>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</si>
  <si>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</si>
  <si>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</si>
  <si>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</si>
  <si>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</si>
  <si>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</si>
  <si>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</si>
  <si>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</si>
  <si>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</si>
  <si>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</si>
  <si>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</si>
  <si>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</si>
  <si>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</si>
  <si>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</si>
  <si>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</si>
  <si>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</si>
  <si>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</si>
  <si>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</si>
  <si>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</si>
  <si>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</si>
  <si>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</si>
  <si>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</si>
  <si>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</si>
  <si>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</si>
  <si>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</si>
  <si>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</si>
  <si>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</si>
  <si>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</si>
  <si>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</si>
  <si>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</si>
  <si>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</si>
  <si>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</si>
  <si>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</si>
  <si>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</si>
  <si>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</si>
  <si>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</si>
  <si>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</si>
  <si>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</si>
  <si>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</si>
  <si>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</si>
  <si>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</si>
  <si>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</si>
  <si>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</si>
  <si>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</si>
  <si>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</si>
  <si>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</si>
  <si>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</si>
  <si>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</si>
  <si>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</si>
  <si>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</si>
  <si>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</si>
  <si>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</si>
  <si>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</si>
  <si>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</si>
  <si>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</si>
  <si>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</si>
  <si>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</si>
  <si>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</si>
  <si>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</si>
  <si>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</si>
  <si>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</si>
  <si>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</si>
  <si>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</si>
  <si>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</si>
  <si>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</si>
  <si>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</si>
  <si>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</si>
  <si>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</si>
  <si>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</si>
  <si>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</si>
  <si>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</si>
  <si>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</si>
  <si>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</si>
  <si>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</si>
  <si>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</si>
  <si>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</si>
  <si>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</si>
  <si>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</si>
  <si>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</si>
  <si>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</si>
  <si>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</si>
  <si>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</si>
  <si>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</si>
  <si>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</si>
  <si>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</si>
  <si>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</si>
  <si>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</si>
  <si>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</si>
  <si>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</si>
  <si>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</si>
  <si>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</si>
  <si>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</si>
  <si>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</si>
  <si>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</si>
  <si>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</si>
  <si>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</si>
  <si>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</si>
  <si>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</si>
  <si>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</si>
  <si>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</si>
  <si>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</si>
  <si>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</si>
  <si>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</si>
  <si>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</si>
  <si>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</si>
  <si>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</si>
  <si>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</si>
  <si>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</si>
  <si>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</si>
  <si>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</si>
  <si>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</si>
  <si>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</si>
  <si>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</si>
  <si>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</si>
  <si>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</si>
  <si>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</si>
  <si>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</si>
  <si>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</si>
  <si>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</si>
  <si>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</si>
  <si>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</si>
  <si>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</si>
  <si>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</si>
  <si>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</si>
  <si>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</si>
  <si>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</si>
  <si>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</si>
  <si>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</si>
  <si>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</si>
  <si>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</si>
  <si>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</si>
  <si>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</si>
  <si>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</si>
  <si>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</si>
  <si>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</si>
  <si>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</si>
  <si>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</si>
  <si>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</si>
  <si>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</si>
  <si>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</si>
  <si>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</si>
  <si>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</si>
  <si>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</si>
  <si>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</si>
  <si>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</si>
  <si>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</si>
  <si>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</si>
  <si>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</si>
  <si>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</si>
  <si>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</si>
  <si>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</si>
  <si>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</si>
  <si>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</si>
  <si>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栃木県高根沢町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</si>
  <si>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</si>
  <si>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</si>
  <si>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</si>
  <si>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</si>
  <si>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</si>
  <si>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</si>
  <si>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</si>
  <si>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</si>
  <si>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</si>
  <si>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</si>
  <si>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</si>
  <si>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</si>
  <si>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</si>
  <si>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</si>
  <si>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</si>
  <si>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</si>
  <si>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</si>
  <si>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</si>
  <si>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</si>
  <si>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</si>
  <si>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</si>
  <si>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</si>
  <si>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</si>
  <si>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</si>
  <si>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</si>
  <si>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</si>
  <si>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</si>
  <si>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</si>
  <si>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</si>
  <si>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</si>
  <si>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</si>
  <si>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</si>
  <si>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</si>
  <si>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</si>
  <si>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</si>
  <si>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</si>
  <si>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</si>
  <si>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</si>
  <si>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</si>
  <si>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</si>
  <si>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</si>
  <si>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</si>
  <si>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</si>
  <si>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</si>
  <si>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</si>
  <si>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</si>
  <si>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</si>
  <si>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</si>
  <si>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</si>
  <si>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</si>
  <si>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</si>
  <si>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</si>
  <si>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</si>
  <si>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</si>
  <si>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</si>
  <si>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</si>
  <si>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</si>
  <si>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</si>
  <si>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</si>
  <si>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</si>
  <si>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</si>
  <si>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</si>
  <si>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</si>
  <si>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</si>
  <si>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</si>
  <si>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</si>
  <si>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</si>
  <si>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</si>
  <si>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</si>
  <si>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</si>
  <si>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</si>
  <si>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</si>
  <si>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</si>
  <si>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</si>
  <si>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</si>
  <si>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</si>
  <si>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</si>
  <si>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</si>
  <si>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</si>
  <si>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</si>
  <si>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</si>
  <si>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</si>
  <si>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</si>
  <si>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</si>
  <si>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</si>
  <si>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</si>
  <si>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</si>
  <si>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</si>
  <si>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</si>
  <si>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</si>
  <si>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</si>
  <si>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</si>
  <si>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</si>
  <si>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</si>
  <si>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</si>
  <si>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</si>
  <si>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</si>
  <si>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</si>
  <si>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</si>
  <si>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</si>
  <si>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</si>
  <si>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</si>
  <si>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</si>
  <si>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</si>
  <si>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</si>
  <si>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</si>
  <si>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</si>
  <si>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</si>
  <si>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</si>
  <si>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</si>
  <si>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</si>
  <si>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</si>
  <si>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</si>
  <si>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</si>
  <si>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</si>
  <si>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</si>
  <si>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</si>
  <si>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</si>
  <si>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</si>
  <si>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</si>
  <si>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</si>
  <si>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</si>
  <si>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</si>
  <si>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</si>
  <si>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</si>
  <si>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</si>
  <si>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</si>
  <si>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</si>
  <si>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</si>
  <si>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</si>
  <si>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</si>
  <si>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</si>
  <si>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</si>
  <si>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</si>
  <si>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</si>
  <si>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</si>
  <si>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</si>
  <si>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</si>
  <si>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</si>
  <si>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</si>
  <si>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</si>
  <si>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</si>
  <si>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</si>
  <si>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</si>
  <si>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</si>
  <si>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</si>
  <si>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</si>
  <si>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</si>
  <si>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</si>
  <si>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</si>
  <si>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</si>
  <si>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</si>
  <si>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</si>
  <si>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</si>
  <si>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</si>
  <si>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栃木県高根沢町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</si>
  <si>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</si>
  <si>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</si>
  <si>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</si>
  <si>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</si>
  <si>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</si>
  <si>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</si>
  <si>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</si>
  <si>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</si>
  <si>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</si>
  <si>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</si>
  <si>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</si>
  <si>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</si>
  <si>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</si>
  <si>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</si>
  <si>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</si>
  <si>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</si>
  <si>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</si>
  <si>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</si>
  <si>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</si>
  <si>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</si>
  <si>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</si>
  <si>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</si>
  <si>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</si>
  <si>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</si>
  <si>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</si>
  <si>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</si>
  <si>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</si>
  <si>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</si>
  <si>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</si>
  <si>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</si>
  <si>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</si>
  <si>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</si>
  <si>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</si>
  <si>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</si>
  <si>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</si>
  <si>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</si>
  <si>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</si>
  <si>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</si>
  <si>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</si>
  <si>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</si>
  <si>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</si>
  <si>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</si>
  <si>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</si>
  <si>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</si>
  <si>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</si>
  <si>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</si>
  <si>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</si>
  <si>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</si>
  <si>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</si>
  <si>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</si>
  <si>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</si>
  <si>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</si>
  <si>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</si>
  <si>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</si>
  <si>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</si>
  <si>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</si>
  <si>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</si>
  <si>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</si>
  <si>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</si>
  <si>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</si>
  <si>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</si>
  <si>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</si>
  <si>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</si>
  <si>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</si>
  <si>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</si>
  <si>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</si>
  <si>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</si>
  <si>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</si>
  <si>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</si>
  <si>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</si>
  <si>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</si>
  <si>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</si>
  <si>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</si>
  <si>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</si>
  <si>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</si>
  <si>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</si>
  <si>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</si>
  <si>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</si>
  <si>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</si>
  <si>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</si>
  <si>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</si>
  <si>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</si>
  <si>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</si>
  <si>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</si>
  <si>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</si>
  <si>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</si>
  <si>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</si>
  <si>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</si>
  <si>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</si>
  <si>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</si>
  <si>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</si>
  <si>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</si>
  <si>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</si>
  <si>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</si>
  <si>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</si>
  <si>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</si>
  <si>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</si>
  <si>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</si>
  <si>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</si>
  <si>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</si>
  <si>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</si>
  <si>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</si>
  <si>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</si>
  <si>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</si>
  <si>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高根沢町下水道事業会計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</si>
  <si>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</si>
  <si>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</si>
  <si>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高根沢町水道事業会計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</si>
  <si>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</si>
  <si>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高根沢町介護保険特別会計</t>
    <phoneticPr fontId="5"/>
  </si>
  <si>
    <t>(Ｆ)</t>
    <phoneticPr fontId="5"/>
  </si>
  <si>
    <t>高根沢町後期高齢者医療特別会計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</si>
  <si>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</si>
  <si>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</si>
  <si>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</si>
  <si>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</si>
  <si>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</si>
  <si>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</si>
  <si>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</si>
  <si>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</si>
  <si>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</si>
  <si>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</si>
  <si>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</si>
  <si>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</si>
  <si>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</si>
  <si>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</si>
  <si>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</si>
  <si>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</si>
  <si>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</si>
  <si>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</si>
  <si>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</si>
  <si>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</si>
  <si>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</si>
  <si>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</si>
  <si>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</si>
  <si>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</si>
  <si>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</si>
  <si>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</si>
  <si>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</si>
  <si>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</si>
  <si>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</si>
  <si>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</si>
  <si>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</si>
  <si>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</si>
  <si>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</si>
  <si>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</si>
  <si>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</si>
  <si>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</si>
  <si>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</si>
  <si>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</si>
  <si>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</si>
  <si>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</si>
  <si>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</si>
  <si>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</si>
  <si>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</si>
  <si>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</si>
  <si>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</si>
  <si>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</si>
  <si>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</si>
  <si>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</si>
  <si>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</si>
  <si>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</si>
  <si>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</si>
  <si>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</si>
  <si>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</si>
  <si>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</si>
  <si>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</si>
  <si>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</si>
  <si>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</si>
  <si>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</si>
  <si>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</si>
  <si>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</si>
  <si>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</si>
  <si>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</si>
  <si>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</si>
  <si>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</si>
  <si>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</si>
  <si>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</si>
  <si>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</si>
  <si>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</si>
  <si>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</si>
  <si>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</si>
  <si>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</si>
  <si>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</si>
  <si>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</si>
  <si>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</si>
  <si>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</si>
  <si>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</si>
  <si>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</si>
  <si>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</si>
  <si>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</si>
  <si>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</si>
  <si>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</si>
  <si>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</si>
  <si>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</si>
  <si>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2.11</t>
  </si>
  <si>
    <t>▲ 0.78</t>
  </si>
  <si>
    <t>高根沢町水道事業会計</t>
  </si>
  <si>
    <t>一般会計</t>
  </si>
  <si>
    <t>高根沢町下水道事業会計</t>
  </si>
  <si>
    <t>高根沢町介護保険特別会計</t>
  </si>
  <si>
    <t>高根沢町国民健康保険特別会計</t>
  </si>
  <si>
    <t>高根沢町後期高齢者医療特別会計</t>
  </si>
  <si>
    <t>高根沢町宝積寺駅西第一土地区画整理事業特別会計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</si>
  <si>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</si>
  <si>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</si>
  <si>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</si>
  <si>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</si>
  <si>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</si>
  <si>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</si>
  <si>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</si>
  <si>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</si>
  <si>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塩谷広域行政組合</t>
    <rPh sb="0" eb="2">
      <t>シオヤ</t>
    </rPh>
    <rPh sb="2" eb="8">
      <t>コウイキギョウセイクミアイ</t>
    </rPh>
    <phoneticPr fontId="2"/>
  </si>
  <si>
    <t>塩谷地方ふるさと市町村圏基金特別会計</t>
    <rPh sb="0" eb="4">
      <t>シオヤチホウ</t>
    </rPh>
    <rPh sb="8" eb="11">
      <t>シチョウソン</t>
    </rPh>
    <rPh sb="11" eb="12">
      <t>ケン</t>
    </rPh>
    <rPh sb="12" eb="14">
      <t>キキン</t>
    </rPh>
    <rPh sb="14" eb="18">
      <t>トクベツカイケイ</t>
    </rPh>
    <phoneticPr fontId="2"/>
  </si>
  <si>
    <t>栃木県市町村総合事務組合（一般会計）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</si>
  <si>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</si>
  <si>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2">
      <t>トチギ</t>
    </rPh>
    <rPh sb="2" eb="3">
      <t>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</si>
  <si>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2">
      <t>トチギ</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</si>
  <si>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庁舎整備基金</t>
    <phoneticPr fontId="5"/>
  </si>
  <si>
    <t>学校施設整備基金</t>
    <phoneticPr fontId="5"/>
  </si>
  <si>
    <t>都市計画施設整備基金</t>
    <phoneticPr fontId="5"/>
  </si>
  <si>
    <t>企業立地促進基金</t>
    <phoneticPr fontId="5"/>
  </si>
  <si>
    <t>地域福祉基金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</si>
  <si>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</si>
  <si>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</si>
  <si>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</si>
  <si>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</si>
  <si>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平成29年度に統一的な基準を適用したため、指標分析は４か年度分となっている。
将来負担比率は、地方債残高等の将来負担額に対し、充当可能な財源があるため将来負担が発生していない。
有形固定資産減価償却率は類似団体と比べ高い水準にあり、施設の老朽化に対し維持修繕によりコストを抑制してきた結果となっている。
今後、将来負担比率を抑制しつつも、公共施設等総合管理計画に基づいた施設への投資を行い、有形固定資産減価償却率の改善を図っていく。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</si>
  <si>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</si>
  <si>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</si>
  <si>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</si>
  <si>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</si>
  <si>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</si>
  <si>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</si>
  <si>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将来負担比率は上記のとおり発生していない。
実質公債費比率は類似団体と比較して低い水準にあり、近年減少傾向にある。主な要因としては、公債費の抑制のため、公共施設の長寿命化を維持修繕による管理で行ってきた結果である。
なお、令和元年度以降に実施された普通建設事業の地方債の償還が令和７年度に向けて増加していくことから、今後実質公債費比率は上昇してくことが考えられるため、公債費の適正化に取り組んでいく必要があ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</si>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</sst>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8EF4-4E51-8067-4D859B65D9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24864</c:v>
                </c:pt>
                <c:pt idx="1">
                  <c:v>44102</c:v>
                </c:pt>
                <c:pt idx="2">
                  <c:v>38669</c:v>
                </c:pt>
                <c:pt idx="3">
                  <c:v>54760</c:v>
                </c:pt>
                <c:pt idx="4">
                  <c:v>50575</c:v>
                </c:pt>
              </c:numCache>
            </c:numRef>
          </c:val>
          <c:smooth val="0"/>
          <c:extLst>
            <c:ext xmlns:c16="http://schemas.microsoft.com/office/drawing/2014/chart" uri="{C3380CC4-5D6E-409C-BE32-E72D297353CC}">
              <c16:uniqueId val="{00000001-8EF4-4E51-8067-4D859B65D9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5.37</c:v>
                </c:pt>
                <c:pt idx="1">
                  <c:v>3.85</c:v>
                </c:pt>
                <c:pt idx="2">
                  <c:v>5.69</c:v>
                </c:pt>
                <c:pt idx="3">
                  <c:v>11.04</c:v>
                </c:pt>
                <c:pt idx="4">
                  <c:v>8.17</c:v>
                </c:pt>
              </c:numCache>
            </c:numRef>
          </c:val>
          <c:extLst>
            <c:ext xmlns:c16="http://schemas.microsoft.com/office/drawing/2014/chart" uri="{C3380CC4-5D6E-409C-BE32-E72D297353CC}">
              <c16:uniqueId val="{00000000-192C-4684-8487-7625EA4DCD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21.62</c:v>
                </c:pt>
                <c:pt idx="1">
                  <c:v>24.11</c:v>
                </c:pt>
                <c:pt idx="2">
                  <c:v>22.74</c:v>
                </c:pt>
                <c:pt idx="3">
                  <c:v>15.42</c:v>
                </c:pt>
                <c:pt idx="4">
                  <c:v>16.52</c:v>
                </c:pt>
              </c:numCache>
            </c:numRef>
          </c:val>
          <c:extLst>
            <c:ext xmlns:c16="http://schemas.microsoft.com/office/drawing/2014/chart" uri="{C3380CC4-5D6E-409C-BE32-E72D297353CC}">
              <c16:uniqueId val="{00000001-192C-4684-8487-7625EA4DCD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2.4500000000000002</c:v>
                </c:pt>
                <c:pt idx="1">
                  <c:v>1.31</c:v>
                </c:pt>
                <c:pt idx="2">
                  <c:v>0.87</c:v>
                </c:pt>
                <c:pt idx="3">
                  <c:v>-2.11</c:v>
                </c:pt>
                <c:pt idx="4">
                  <c:v>-0.78</c:v>
                </c:pt>
              </c:numCache>
            </c:numRef>
          </c:val>
          <c:smooth val="0"/>
          <c:extLst>
            <c:ext xmlns:c16="http://schemas.microsoft.com/office/drawing/2014/chart" uri="{C3380CC4-5D6E-409C-BE32-E72D297353CC}">
              <c16:uniqueId val="{00000002-192C-4684-8487-7625EA4DCD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c:v>
                </c:pt>
                <c:pt idx="2">
                  <c:v>#N/A</c:v>
                </c:pt>
                <c:pt idx="3">
                  <c:v>0.61</c:v>
                </c:pt>
                <c:pt idx="4">
                  <c:v>0</c:v>
                </c:pt>
                <c:pt idx="5">
                  <c:v>0</c:v>
                </c:pt>
                <c:pt idx="6">
                  <c:v>0</c:v>
                </c:pt>
                <c:pt idx="7">
                  <c:v>0</c:v>
                </c:pt>
                <c:pt idx="8">
                  <c:v>0</c:v>
                </c:pt>
                <c:pt idx="9">
                  <c:v>0</c:v>
                </c:pt>
              </c:numCache>
            </c:numRef>
          </c:val>
          <c:extLst>
            <c:ext xmlns:c16="http://schemas.microsoft.com/office/drawing/2014/chart" uri="{C3380CC4-5D6E-409C-BE32-E72D297353CC}">
              <c16:uniqueId val="{00000000-9FB0-4542-AD75-25F0F01E8D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B0-4542-AD75-25F0F01E8D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B0-4542-AD75-25F0F01E8DB4}"/>
            </c:ext>
          </c:extLst>
        </c:ser>
        <c:ser>
          <c:idx val="3"/>
          <c:order val="3"/>
          <c:tx>
            <c:strRef>
              <c:f>データシート!$A$30</c:f>
              <c:strCache>
                <c:ptCount val="1"/>
                <c:pt idx="0">
                  <c:v>高根沢町宝積寺駅西第一土地区画整理事業特別会計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0.02</c:v>
                </c:pt>
                <c:pt idx="4">
                  <c:v>#N/A</c:v>
                </c:pt>
                <c:pt idx="5">
                  <c:v>0.03</c:v>
                </c:pt>
                <c:pt idx="6">
                  <c:v>#N/A</c:v>
                </c:pt>
                <c:pt idx="7">
                  <c:v>7.0000000000000007E-2</c:v>
                </c:pt>
                <c:pt idx="8">
                  <c:v>#N/A</c:v>
                </c:pt>
                <c:pt idx="9">
                  <c:v>0</c:v>
                </c:pt>
              </c:numCache>
            </c:numRef>
          </c:val>
          <c:extLst>
            <c:ext xmlns:c16="http://schemas.microsoft.com/office/drawing/2014/chart" uri="{C3380CC4-5D6E-409C-BE32-E72D297353CC}">
              <c16:uniqueId val="{00000003-9FB0-4542-AD75-25F0F01E8DB4}"/>
            </c:ext>
          </c:extLst>
        </c:ser>
        <c:ser>
          <c:idx val="4"/>
          <c:order val="4"/>
          <c:tx>
            <c:strRef>
              <c:f>データシート!$A$31</c:f>
              <c:strCache>
                <c:ptCount val="1"/>
                <c:pt idx="0">
                  <c:v>高根沢町後期高齢者医療特別会計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4-9FB0-4542-AD75-25F0F01E8DB4}"/>
            </c:ext>
          </c:extLst>
        </c:ser>
        <c:ser>
          <c:idx val="5"/>
          <c:order val="5"/>
          <c:tx>
            <c:strRef>
              <c:f>データシート!$A$32</c:f>
              <c:strCache>
                <c:ptCount val="1"/>
                <c:pt idx="0">
                  <c:v>高根沢町国民健康保険特別会計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2</c:v>
                </c:pt>
                <c:pt idx="4">
                  <c:v>#N/A</c:v>
                </c:pt>
                <c:pt idx="5">
                  <c:v>0.83</c:v>
                </c:pt>
                <c:pt idx="6">
                  <c:v>#N/A</c:v>
                </c:pt>
                <c:pt idx="7">
                  <c:v>0.79</c:v>
                </c:pt>
                <c:pt idx="8">
                  <c:v>#N/A</c:v>
                </c:pt>
                <c:pt idx="9">
                  <c:v>0.95</c:v>
                </c:pt>
              </c:numCache>
            </c:numRef>
          </c:val>
          <c:extLst>
            <c:ext xmlns:c16="http://schemas.microsoft.com/office/drawing/2014/chart" uri="{C3380CC4-5D6E-409C-BE32-E72D297353CC}">
              <c16:uniqueId val="{00000005-9FB0-4542-AD75-25F0F01E8DB4}"/>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0.77</c:v>
                </c:pt>
                <c:pt idx="4">
                  <c:v>#N/A</c:v>
                </c:pt>
                <c:pt idx="5">
                  <c:v>0.76</c:v>
                </c:pt>
                <c:pt idx="6">
                  <c:v>#N/A</c:v>
                </c:pt>
                <c:pt idx="7">
                  <c:v>1.69</c:v>
                </c:pt>
                <c:pt idx="8">
                  <c:v>#N/A</c:v>
                </c:pt>
                <c:pt idx="9">
                  <c:v>1.26</c:v>
                </c:pt>
              </c:numCache>
            </c:numRef>
          </c:val>
          <c:extLst>
            <c:ext xmlns:c16="http://schemas.microsoft.com/office/drawing/2014/chart" uri="{C3380CC4-5D6E-409C-BE32-E72D297353CC}">
              <c16:uniqueId val="{00000006-9FB0-4542-AD75-25F0F01E8DB4}"/>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1.73</c:v>
                </c:pt>
                <c:pt idx="6">
                  <c:v>#N/A</c:v>
                </c:pt>
                <c:pt idx="7">
                  <c:v>2.2400000000000002</c:v>
                </c:pt>
                <c:pt idx="8">
                  <c:v>#N/A</c:v>
                </c:pt>
                <c:pt idx="9">
                  <c:v>2.2999999999999998</c:v>
                </c:pt>
              </c:numCache>
            </c:numRef>
          </c:val>
          <c:extLst>
            <c:ext xmlns:c16="http://schemas.microsoft.com/office/drawing/2014/chart" uri="{C3380CC4-5D6E-409C-BE32-E72D297353CC}">
              <c16:uniqueId val="{00000007-9FB0-4542-AD75-25F0F01E8D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c:v>
                </c:pt>
                <c:pt idx="2">
                  <c:v>#N/A</c:v>
                </c:pt>
                <c:pt idx="3">
                  <c:v>3.81</c:v>
                </c:pt>
                <c:pt idx="4">
                  <c:v>#N/A</c:v>
                </c:pt>
                <c:pt idx="5">
                  <c:v>5.64</c:v>
                </c:pt>
                <c:pt idx="6">
                  <c:v>#N/A</c:v>
                </c:pt>
                <c:pt idx="7">
                  <c:v>10.96</c:v>
                </c:pt>
                <c:pt idx="8">
                  <c:v>#N/A</c:v>
                </c:pt>
                <c:pt idx="9">
                  <c:v>8.16</c:v>
                </c:pt>
              </c:numCache>
            </c:numRef>
          </c:val>
          <c:extLst>
            <c:ext xmlns:c16="http://schemas.microsoft.com/office/drawing/2014/chart" uri="{C3380CC4-5D6E-409C-BE32-E72D297353CC}">
              <c16:uniqueId val="{00000008-9FB0-4542-AD75-25F0F01E8DB4}"/>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14.61</c:v>
                </c:pt>
                <c:pt idx="2">
                  <c:v>#N/A</c:v>
                </c:pt>
                <c:pt idx="3">
                  <c:v>14.54</c:v>
                </c:pt>
                <c:pt idx="4">
                  <c:v>#N/A</c:v>
                </c:pt>
                <c:pt idx="5">
                  <c:v>15.46</c:v>
                </c:pt>
                <c:pt idx="6">
                  <c:v>#N/A</c:v>
                </c:pt>
                <c:pt idx="7">
                  <c:v>17.489999999999998</c:v>
                </c:pt>
                <c:pt idx="8">
                  <c:v>#N/A</c:v>
                </c:pt>
                <c:pt idx="9">
                  <c:v>18.79</c:v>
                </c:pt>
              </c:numCache>
            </c:numRef>
          </c:val>
          <c:extLst>
            <c:ext xmlns:c16="http://schemas.microsoft.com/office/drawing/2014/chart" uri="{C3380CC4-5D6E-409C-BE32-E72D297353CC}">
              <c16:uniqueId val="{00000009-9FB0-4542-AD75-25F0F01E8D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840</c:v>
                </c:pt>
                <c:pt idx="5">
                  <c:v>873</c:v>
                </c:pt>
                <c:pt idx="8">
                  <c:v>871</c:v>
                </c:pt>
                <c:pt idx="11">
                  <c:v>854</c:v>
                </c:pt>
                <c:pt idx="14">
                  <c:v>857</c:v>
                </c:pt>
              </c:numCache>
            </c:numRef>
          </c:val>
          <c:extLst>
            <c:ext xmlns:c16="http://schemas.microsoft.com/office/drawing/2014/chart" uri="{C3380CC4-5D6E-409C-BE32-E72D297353CC}">
              <c16:uniqueId val="{00000000-4D78-4658-9309-D10D4B6EBB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78-4658-9309-D10D4B6EBB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78-4658-9309-D10D4B6EBB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27</c:v>
                </c:pt>
                <c:pt idx="6">
                  <c:v>31</c:v>
                </c:pt>
                <c:pt idx="9">
                  <c:v>35</c:v>
                </c:pt>
                <c:pt idx="12">
                  <c:v>35</c:v>
                </c:pt>
              </c:numCache>
            </c:numRef>
          </c:val>
          <c:extLst>
            <c:ext xmlns:c16="http://schemas.microsoft.com/office/drawing/2014/chart" uri="{C3380CC4-5D6E-409C-BE32-E72D297353CC}">
              <c16:uniqueId val="{00000003-4D78-4658-9309-D10D4B6EBB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350</c:v>
                </c:pt>
                <c:pt idx="3">
                  <c:v>365</c:v>
                </c:pt>
                <c:pt idx="6">
                  <c:v>291</c:v>
                </c:pt>
                <c:pt idx="9">
                  <c:v>257</c:v>
                </c:pt>
                <c:pt idx="12">
                  <c:v>268</c:v>
                </c:pt>
              </c:numCache>
            </c:numRef>
          </c:val>
          <c:extLst>
            <c:ext xmlns:c16="http://schemas.microsoft.com/office/drawing/2014/chart" uri="{C3380CC4-5D6E-409C-BE32-E72D297353CC}">
              <c16:uniqueId val="{00000004-4D78-4658-9309-D10D4B6EBB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78-4658-9309-D10D4B6EBB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78-4658-9309-D10D4B6EBB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705</c:v>
                </c:pt>
                <c:pt idx="3">
                  <c:v>671</c:v>
                </c:pt>
                <c:pt idx="6">
                  <c:v>634</c:v>
                </c:pt>
                <c:pt idx="9">
                  <c:v>630</c:v>
                </c:pt>
                <c:pt idx="12">
                  <c:v>598</c:v>
                </c:pt>
              </c:numCache>
            </c:numRef>
          </c:val>
          <c:extLst>
            <c:ext xmlns:c16="http://schemas.microsoft.com/office/drawing/2014/chart" uri="{C3380CC4-5D6E-409C-BE32-E72D297353CC}">
              <c16:uniqueId val="{00000007-4D78-4658-9309-D10D4B6EBB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c:v>
                </c:pt>
                <c:pt idx="2">
                  <c:v>#N/A</c:v>
                </c:pt>
                <c:pt idx="3">
                  <c:v>#N/A</c:v>
                </c:pt>
                <c:pt idx="4">
                  <c:v>190</c:v>
                </c:pt>
                <c:pt idx="5">
                  <c:v>#N/A</c:v>
                </c:pt>
                <c:pt idx="6">
                  <c:v>#N/A</c:v>
                </c:pt>
                <c:pt idx="7">
                  <c:v>85</c:v>
                </c:pt>
                <c:pt idx="8">
                  <c:v>#N/A</c:v>
                </c:pt>
                <c:pt idx="9">
                  <c:v>#N/A</c:v>
                </c:pt>
                <c:pt idx="10">
                  <c:v>68</c:v>
                </c:pt>
                <c:pt idx="11">
                  <c:v>#N/A</c:v>
                </c:pt>
                <c:pt idx="12">
                  <c:v>#N/A</c:v>
                </c:pt>
                <c:pt idx="13">
                  <c:v>44</c:v>
                </c:pt>
                <c:pt idx="14">
                  <c:v>#N/A</c:v>
                </c:pt>
              </c:numCache>
            </c:numRef>
          </c:val>
          <c:smooth val="0"/>
          <c:extLst>
            <c:ext xmlns:c16="http://schemas.microsoft.com/office/drawing/2014/chart" uri="{C3380CC4-5D6E-409C-BE32-E72D297353CC}">
              <c16:uniqueId val="{00000008-4D78-4658-9309-D10D4B6EBB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9382</c:v>
                </c:pt>
                <c:pt idx="5">
                  <c:v>9414</c:v>
                </c:pt>
                <c:pt idx="8">
                  <c:v>9484</c:v>
                </c:pt>
                <c:pt idx="11">
                  <c:v>9585</c:v>
                </c:pt>
                <c:pt idx="14">
                  <c:v>9642</c:v>
                </c:pt>
              </c:numCache>
            </c:numRef>
          </c:val>
          <c:extLst>
            <c:ext xmlns:c16="http://schemas.microsoft.com/office/drawing/2014/chart" uri="{C3380CC4-5D6E-409C-BE32-E72D297353CC}">
              <c16:uniqueId val="{00000000-6EC9-4E0A-A156-2914BF1064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784</c:v>
                </c:pt>
                <c:pt idx="5">
                  <c:v>918</c:v>
                </c:pt>
                <c:pt idx="8">
                  <c:v>1057</c:v>
                </c:pt>
                <c:pt idx="11">
                  <c:v>981</c:v>
                </c:pt>
                <c:pt idx="14">
                  <c:v>885</c:v>
                </c:pt>
              </c:numCache>
            </c:numRef>
          </c:val>
          <c:extLst>
            <c:ext xmlns:c16="http://schemas.microsoft.com/office/drawing/2014/chart" uri="{C3380CC4-5D6E-409C-BE32-E72D297353CC}">
              <c16:uniqueId val="{00000001-6EC9-4E0A-A156-2914BF1064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4208</c:v>
                </c:pt>
                <c:pt idx="5">
                  <c:v>4194</c:v>
                </c:pt>
                <c:pt idx="8">
                  <c:v>4203</c:v>
                </c:pt>
                <c:pt idx="11">
                  <c:v>3887</c:v>
                </c:pt>
                <c:pt idx="14">
                  <c:v>4689</c:v>
                </c:pt>
              </c:numCache>
            </c:numRef>
          </c:val>
          <c:extLst>
            <c:ext xmlns:c16="http://schemas.microsoft.com/office/drawing/2014/chart" uri="{C3380CC4-5D6E-409C-BE32-E72D297353CC}">
              <c16:uniqueId val="{00000002-6EC9-4E0A-A156-2914BF1064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C9-4E0A-A156-2914BF1064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C9-4E0A-A156-2914BF1064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9-4E0A-A156-2914BF1064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1202</c:v>
                </c:pt>
                <c:pt idx="3">
                  <c:v>1130</c:v>
                </c:pt>
                <c:pt idx="6">
                  <c:v>1098</c:v>
                </c:pt>
                <c:pt idx="9">
                  <c:v>1053</c:v>
                </c:pt>
                <c:pt idx="12">
                  <c:v>1027</c:v>
                </c:pt>
              </c:numCache>
            </c:numRef>
          </c:val>
          <c:extLst>
            <c:ext xmlns:c16="http://schemas.microsoft.com/office/drawing/2014/chart" uri="{C3380CC4-5D6E-409C-BE32-E72D297353CC}">
              <c16:uniqueId val="{00000006-6EC9-4E0A-A156-2914BF1064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193</c:v>
                </c:pt>
                <c:pt idx="3">
                  <c:v>191</c:v>
                </c:pt>
                <c:pt idx="6">
                  <c:v>273</c:v>
                </c:pt>
                <c:pt idx="9">
                  <c:v>207</c:v>
                </c:pt>
                <c:pt idx="12">
                  <c:v>654</c:v>
                </c:pt>
              </c:numCache>
            </c:numRef>
          </c:val>
          <c:extLst>
            <c:ext xmlns:c16="http://schemas.microsoft.com/office/drawing/2014/chart" uri="{C3380CC4-5D6E-409C-BE32-E72D297353CC}">
              <c16:uniqueId val="{00000007-6EC9-4E0A-A156-2914BF1064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4808</c:v>
                </c:pt>
                <c:pt idx="3">
                  <c:v>4775</c:v>
                </c:pt>
                <c:pt idx="6">
                  <c:v>4505</c:v>
                </c:pt>
                <c:pt idx="9">
                  <c:v>3865</c:v>
                </c:pt>
                <c:pt idx="12">
                  <c:v>3125</c:v>
                </c:pt>
              </c:numCache>
            </c:numRef>
          </c:val>
          <c:extLst>
            <c:ext xmlns:c16="http://schemas.microsoft.com/office/drawing/2014/chart" uri="{C3380CC4-5D6E-409C-BE32-E72D297353CC}">
              <c16:uniqueId val="{00000008-6EC9-4E0A-A156-2914BF1064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C9-4E0A-A156-2914BF1064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6640</c:v>
                </c:pt>
                <c:pt idx="3">
                  <c:v>7095</c:v>
                </c:pt>
                <c:pt idx="6">
                  <c:v>7141</c:v>
                </c:pt>
                <c:pt idx="9">
                  <c:v>7396</c:v>
                </c:pt>
                <c:pt idx="12">
                  <c:v>7973</c:v>
                </c:pt>
              </c:numCache>
            </c:numRef>
          </c:val>
          <c:extLst>
            <c:ext xmlns:c16="http://schemas.microsoft.com/office/drawing/2014/chart" uri="{C3380CC4-5D6E-409C-BE32-E72D297353CC}">
              <c16:uniqueId val="{0000000A-6EC9-4E0A-A156-2914BF1064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C9-4E0A-A156-2914BF1064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1477</c:v>
                </c:pt>
                <c:pt idx="1">
                  <c:v>997</c:v>
                </c:pt>
                <c:pt idx="2">
                  <c:v>1109</c:v>
                </c:pt>
              </c:numCache>
            </c:numRef>
          </c:val>
          <c:extLst>
            <c:ext xmlns:c16="http://schemas.microsoft.com/office/drawing/2014/chart" uri="{C3380CC4-5D6E-409C-BE32-E72D297353CC}">
              <c16:uniqueId val="{00000000-A429-4615-B8AF-75375F5128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480</c:v>
                </c:pt>
                <c:pt idx="1">
                  <c:v>480</c:v>
                </c:pt>
                <c:pt idx="2">
                  <c:v>480</c:v>
                </c:pt>
              </c:numCache>
            </c:numRef>
          </c:val>
          <c:extLst>
            <c:ext xmlns:c16="http://schemas.microsoft.com/office/drawing/2014/chart" uri="{C3380CC4-5D6E-409C-BE32-E72D297353CC}">
              <c16:uniqueId val="{00000001-A429-4615-B8AF-75375F5128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1898</c:v>
                </c:pt>
                <c:pt idx="1">
                  <c:v>2046</c:v>
                </c:pt>
                <c:pt idx="2">
                  <c:v>2518</c:v>
                </c:pt>
              </c:numCache>
            </c:numRef>
          </c:val>
          <c:extLst>
            <c:ext xmlns:c16="http://schemas.microsoft.com/office/drawing/2014/chart" uri="{C3380CC4-5D6E-409C-BE32-E72D297353CC}">
              <c16:uniqueId val="{00000002-A429-4615-B8AF-75375F5128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{3E880C0F-97F3-46A3-A039-F273764899AD}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88D-48C9-8310-103E259BFB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{1A9C5ED4-DCA8-46EA-A84B-705983A78A17}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D-48C9-8310-103E259BFB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{4D7997B4-82D4-4ED4-AC5C-D79DBE66FFA2}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D-48C9-8310-103E259BFB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{D5374358-435D-41BA-8DD0-82EC3B6B8758}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D-48C9-8310-103E259BFB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{30D6E923-65B7-4601-8CB4-9D34765A6DE5}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D-48C9-8310-103E259BFBD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{09329D49-247C-420C-8844-7369A212A0DB}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88D-48C9-8310-103E259BFBD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{376E5F7E-448A-4E59-9D6A-ADE939F684E6}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88D-48C9-8310-103E259BFBD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{EFB2168E-B463-478E-87A3-8353245D8485}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88D-48C9-8310-103E259BFBD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{D64175BD-D775-447C-90E1-8129745B1D68}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88D-48C9-8310-103E259BFB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70.900000000000006</c:v>
                </c:pt>
                <c:pt idx="16">
                  <c:v>71.3</c:v>
                </c:pt>
                <c:pt idx="24">
                  <c:v>72</c:v>
                </c:pt>
                <c:pt idx="32">
                  <c:v>73.7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8D-48C9-8310-103E259BFB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{BC24ABE7-EE6B-4CB0-8C07-4292A2F1C745}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88D-48C9-8310-103E259BFB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{704A246F-BFC2-43F6-A4C0-B61FE6BA3762}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D-48C9-8310-103E259BFB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{516A2F9D-F6AE-4686-9A1D-980BFAC44423}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D-48C9-8310-103E259BFB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{2C75D6EA-606A-4687-8309-4FE7945820F7}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D-48C9-8310-103E259BFB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{1226A4E9-4FE7-498C-B02B-C9235BE586A1}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D-48C9-8310-103E259BFBD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{97E1659C-BE43-4088-B47E-8FA3B4F51B01}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88D-48C9-8310-103E259BFBD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{14D08F24-D641-4CAD-96DE-40B158D0912F}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88D-48C9-8310-103E259BFBD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{AFD943F3-0517-4A2B-BFD0-1DC90D2C0532}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88D-48C9-8310-103E259BFBD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{479250BC-F10E-428A-984E-435F2D23F847}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88D-48C9-8310-103E259BFB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c:ext xmlns:c16="http://schemas.microsoft.com/office/drawing/2014/chart" uri="{C3380CC4-5D6E-409C-BE32-E72D297353CC}">
              <c16:uniqueId val="{00000013-988D-48C9-8310-103E259BFBD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{10EEE949-6FA0-41CC-924F-4C92B5A1FC1A}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F2-4DF5-BCCC-CCFA41F872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{BEE2B5AB-8459-4DE5-8563-EA73C101C6B6}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F2-4DF5-BCCC-CCFA41F872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{E277DEE5-41C0-45D1-A4D7-75B4F18F1589}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F2-4DF5-BCCC-CCFA41F872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{07107B52-6DF9-434F-A7BC-E89A173DC1BF}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F2-4DF5-BCCC-CCFA41F872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{130F1DDD-92FA-43AB-B5E4-47F2339F0805}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F2-4DF5-BCCC-CCFA41F8725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{6951047B-6788-4435-AA48-FDCCF1D1326C}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F2-4DF5-BCCC-CCFA41F8725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{0FF7037B-DA4F-436E-8C26-662D0AB7E8AB}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F2-4DF5-BCCC-CCFA41F8725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{D124EE89-AE56-458A-B1D7-28BECA26FD39}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F2-4DF5-BCCC-CCFA41F8725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{C146F874-9C34-4F19-8915-9E39C429388E}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F2-4DF5-BCCC-CCFA41F872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4.2</c:v>
                </c:pt>
                <c:pt idx="16">
                  <c:v>3.1</c:v>
                </c:pt>
                <c:pt idx="24">
                  <c:v>2</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F2-4DF5-BCCC-CCFA41F872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{8A2978BA-8700-41CE-80D5-C2E1ACDB3F38}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F2-4DF5-BCCC-CCFA41F872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{DDE3F2A0-E1BF-4C2B-8462-9A3CE553724D}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F2-4DF5-BCCC-CCFA41F872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{5605241B-CB55-40AC-956B-C2EC01862B75}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F2-4DF5-BCCC-CCFA41F872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{3DC97E08-04E8-4043-ABAE-098FAEF5FAD5}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F2-4DF5-BCCC-CCFA41F872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{BACEBE92-514B-4EDB-8973-1CB78B398D95}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F2-4DF5-BCCC-CCFA41F8725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{825CA4EB-2CAB-43C3-A6B9-7D4340BC2717}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F2-4DF5-BCCC-CCFA41F8725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{0A414793-B2C6-406A-9853-C4BCAEB0AC06}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F2-4DF5-BCCC-CCFA41F8725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{87958B8B-FC37-4986-ACB6-679B751C847D}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F2-4DF5-BCCC-CCFA41F8725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{BE159B94-DDFC-4C51-ACC7-201CED72FCC2}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F2-4DF5-BCCC-CCFA41F872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56F2-4DF5-BCCC-CCFA41F8725E}"/>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％の改善が見られ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％となった。当該比率の変動要因は、一般会計の元利償還金が減少したこと、普通会計から公営企業会計への繰出金のうち公債費分としての準元利償還金が減少したこととなる。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今後、老朽化の進む公共施設等への投資が増加していくことが予想されるが、本当に必要な投資のための地方債の発行により、将来的な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公債費の増大を防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ぐことで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、健全な財政運営を図っていく。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満期一括償還地方債を発行していない。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地方債残高等の将来負担額に対し、充当可能な財源があるため将来負担が発生していない。令和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年度は、地方債残高の減少により将来負担比率は改善している。しかし、充当可能な財源である基準財政需要額算入見込額は国の制度に依存する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であることから、今後も動向に注意していく。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地方消費税交付金等の増加に伴い、財政調整基金やその他特定目的基金への積立を行った結果、残高が全体で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百万円）となった。積み立ての主なものとしては、歳入歳出予算の差額を積み立てた財政調整基金、将来的な市街地整備のために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た都市計画施設整備基金および校舎や学校給食センター整備のため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百万円を積み立てた学校施設整備基金となる。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短期的には、老朽化の激しい庁舎を含む公共施設の在り方を検討するとともに、庁舎整備基金や学校教育施設整備基金への積立を行っていく予定だが、中長期的には減少傾向となっていく。また、不測の事態にも対応できるよう、一定額を確保していくことを予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都市計画施設整備基金：令和４年度までの都市再生整備計画事業や今後着手していく都市計画道路事業の財源として積み立てたもの。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学校教育施設整備基金：令和７年度から予定している阿久津中学校改修事業を含め、老朽化している公共施設等の事業の財源として積み立てたもの。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百万円の増加となっている。地方消費税交付金等の収入の増により、積立額が取崩し額を上回ったため、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る将来的な対応等のため、現状の積み立て額を維持することで、不測の事態に備えていく。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運用により生じた利子を積み立てた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分が増加となっている。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今後の金利変動等の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償還リスクに備えるため、その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推移を注視しながら、取崩しと積み立てを計画的に行っていく。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当町では、平成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年度に策定した公共施設等総合管理計画において、公共施設マネジメントを推進し、当該計画に基づいた施設の維持管理を適正に進めている。</a:t>
          </a:r>
          <a:endParaRPr lang="ja-JP" altLang="ja-JP" sz="900">
            <a:effectLst/>
          </a:endParaRPr>
        </a:p>
        <a:p>
          <a:r>
            <a:rPr kumimoji="1" lang="ja-JP" altLang="ja-JP" sz="900">
              <a:solidFill>
                <a:schemeClr val="dk1"/>
              </a:solidFill>
              <a:effectLst/>
              <a:latin typeface="+mn-lt"/>
              <a:ea typeface="+mn-ea"/>
              <a:cs typeface="+mn-cs"/>
            </a:rPr>
            <a:t>有形固定資産減価償却率が類似団体より高い水準にあるのは、施設の老朽化に伴うものである。</a:t>
          </a:r>
          <a:endParaRPr lang="ja-JP" altLang="ja-JP" sz="900">
            <a:effectLst/>
          </a:endParaRPr>
        </a:p>
        <a:p>
          <a:r>
            <a:rPr kumimoji="1" lang="ja-JP" altLang="ja-JP" sz="900">
              <a:solidFill>
                <a:schemeClr val="dk1"/>
              </a:solidFill>
              <a:effectLst/>
              <a:latin typeface="+mn-lt"/>
              <a:ea typeface="+mn-ea"/>
              <a:cs typeface="+mn-cs"/>
            </a:rPr>
            <a:t>今後は、施設の利用需要や公共施設の統廃合・集約複合化などを視野に入れた計画の見直しや個別施設計画の策定に際して各施設の老朽化状況の把握を行うことで長期的な管理を推進していく。</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7"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99441</xdr:rowOff>
    </xdr:from>
    <xdr:to>
      <xdr:col>23</xdr:col>
      <xdr:colOff>136525</xdr:colOff>
      <xdr:row>33</xdr:row>
      <xdr:rowOff>29591</xdr:rowOff>
    </xdr:to>
    <xdr:sp macro="" textlink="">
      <xdr:nvSpPr>
        <xdr:cNvPr id="88" name="楕円 87"/>
        <xdr:cNvSpPr/>
      </xdr:nvSpPr>
      <xdr:spPr>
        <a:xfrm>
          <a:off x="47117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14368</xdr:rowOff>
    </xdr:from>
    <xdr:ext cx="405111" cy="259045"/>
    <xdr:sp macro="" textlink="">
      <xdr:nvSpPr>
        <xdr:cNvPr id="89" name="有形固定資産減価償却率該当値テキスト"/>
        <xdr:cNvSpPr txBox="1"/>
      </xdr:nvSpPr>
      <xdr:spPr>
        <a:xfrm>
          <a:off x="4813300" y="62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90" name="楕円 89"/>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150241</xdr:rowOff>
    </xdr:to>
    <xdr:cxnSp macro="">
      <xdr:nvCxnSpPr>
        <xdr:cNvPr id="91" name="直線コネクタ 90"/>
        <xdr:cNvCxnSpPr/>
      </xdr:nvCxnSpPr>
      <xdr:spPr>
        <a:xfrm>
          <a:off x="4051300" y="6334760"/>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167259</xdr:rowOff>
    </xdr:from>
    <xdr:to>
      <xdr:col>15</xdr:col>
      <xdr:colOff>187325</xdr:colOff>
      <xdr:row>32</xdr:row>
      <xdr:rowOff>97409</xdr:rowOff>
    </xdr:to>
    <xdr:sp macro="" textlink="">
      <xdr:nvSpPr>
        <xdr:cNvPr id="92" name="楕円 91"/>
        <xdr:cNvSpPr/>
      </xdr:nvSpPr>
      <xdr:spPr>
        <a:xfrm>
          <a:off x="3238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46609</xdr:rowOff>
    </xdr:from>
    <xdr:to>
      <xdr:col>19</xdr:col>
      <xdr:colOff>136525</xdr:colOff>
      <xdr:row>32</xdr:row>
      <xdr:rowOff>76835</xdr:rowOff>
    </xdr:to>
    <xdr:cxnSp macro="">
      <xdr:nvCxnSpPr>
        <xdr:cNvPr id="93" name="直線コネクタ 92"/>
        <xdr:cNvCxnSpPr/>
      </xdr:nvCxnSpPr>
      <xdr:spPr>
        <a:xfrm>
          <a:off x="3289300" y="630453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149987</xdr:rowOff>
    </xdr:from>
    <xdr:to>
      <xdr:col>11</xdr:col>
      <xdr:colOff>187325</xdr:colOff>
      <xdr:row>32</xdr:row>
      <xdr:rowOff>80137</xdr:rowOff>
    </xdr:to>
    <xdr:sp macro="" textlink="">
      <xdr:nvSpPr>
        <xdr:cNvPr id="94" name="楕円 93"/>
        <xdr:cNvSpPr/>
      </xdr:nvSpPr>
      <xdr:spPr>
        <a:xfrm>
          <a:off x="2476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29337</xdr:rowOff>
    </xdr:from>
    <xdr:to>
      <xdr:col>15</xdr:col>
      <xdr:colOff>136525</xdr:colOff>
      <xdr:row>32</xdr:row>
      <xdr:rowOff>46609</xdr:rowOff>
    </xdr:to>
    <xdr:cxnSp macro="">
      <xdr:nvCxnSpPr>
        <xdr:cNvPr id="95" name="直線コネクタ 94"/>
        <xdr:cNvCxnSpPr/>
      </xdr:nvCxnSpPr>
      <xdr:spPr>
        <a:xfrm>
          <a:off x="2527300" y="628726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6"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7"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8"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9"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100"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88536</xdr:rowOff>
    </xdr:from>
    <xdr:ext cx="405111" cy="259045"/>
    <xdr:sp macro="" textlink="">
      <xdr:nvSpPr>
        <xdr:cNvPr id="101" name="n_2mainValue有形固定資産減価償却率"/>
        <xdr:cNvSpPr txBox="1"/>
      </xdr:nvSpPr>
      <xdr:spPr>
        <a:xfrm>
          <a:off x="30867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71264</xdr:rowOff>
    </xdr:from>
    <xdr:ext cx="405111" cy="259045"/>
    <xdr:sp macro="" textlink="">
      <xdr:nvSpPr>
        <xdr:cNvPr id="102" name="n_3mainValue有形固定資産減価償却率"/>
        <xdr:cNvSpPr txBox="1"/>
      </xdr:nvSpPr>
      <xdr:spPr>
        <a:xfrm>
          <a:off x="2324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全国平均や栃木県平均を下回っている要因は、充当可能基金の財源が確保されており、一部地方債の償還が終了したことで元利償還額が減少した結果である。</a:t>
          </a:r>
          <a:endParaRPr lang="ja-JP" altLang="ja-JP" sz="1000">
            <a:effectLst/>
          </a:endParaRPr>
        </a:p>
        <a:p>
          <a:r>
            <a:rPr kumimoji="1" lang="ja-JP" altLang="ja-JP" sz="1000">
              <a:solidFill>
                <a:schemeClr val="dk1"/>
              </a:solidFill>
              <a:effectLst/>
              <a:latin typeface="+mn-lt"/>
              <a:ea typeface="+mn-ea"/>
              <a:cs typeface="+mn-cs"/>
            </a:rPr>
            <a:t>地方債の発行は将来の負担に繋がることから、予算管理の徹底により、可能な限り抑制を図っていく。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3" name="直線コネクタ 132"/>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4"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5" name="直線コネクタ 134"/>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8"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9" name="フローチャート: 判断 138"/>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0" name="フローチャート: 判断 139"/>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1" name="フローチャート: 判断 140"/>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2" name="フローチャート: 判断 141"/>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3" name="フローチャート: 判断 142"/>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135691</xdr:rowOff>
    </xdr:from>
    <xdr:to>
      <xdr:col>76</xdr:col>
      <xdr:colOff>73025</xdr:colOff>
      <xdr:row>29</xdr:row>
      <xdr:rowOff>65841</xdr:rowOff>
    </xdr:to>
    <xdr:sp macro="" textlink="">
      <xdr:nvSpPr>
        <xdr:cNvPr id="149" name="楕円 148"/>
        <xdr:cNvSpPr/>
      </xdr:nvSpPr>
      <xdr:spPr>
        <a:xfrm>
          <a:off x="14744700" y="57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158568</xdr:rowOff>
    </xdr:from>
    <xdr:ext cx="469744" cy="259045"/>
    <xdr:sp macro="" textlink="">
      <xdr:nvSpPr>
        <xdr:cNvPr id="150" name="債務償還比率該当値テキスト"/>
        <xdr:cNvSpPr txBox="1"/>
      </xdr:nvSpPr>
      <xdr:spPr>
        <a:xfrm>
          <a:off x="14846300" y="555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40268</xdr:rowOff>
    </xdr:from>
    <xdr:to>
      <xdr:col>72</xdr:col>
      <xdr:colOff>123825</xdr:colOff>
      <xdr:row>29</xdr:row>
      <xdr:rowOff>141868</xdr:rowOff>
    </xdr:to>
    <xdr:sp macro="" textlink="">
      <xdr:nvSpPr>
        <xdr:cNvPr id="151" name="楕円 150"/>
        <xdr:cNvSpPr/>
      </xdr:nvSpPr>
      <xdr:spPr>
        <a:xfrm>
          <a:off x="14033500" y="57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15041</xdr:rowOff>
    </xdr:from>
    <xdr:to>
      <xdr:col>76</xdr:col>
      <xdr:colOff>22225</xdr:colOff>
      <xdr:row>29</xdr:row>
      <xdr:rowOff>91068</xdr:rowOff>
    </xdr:to>
    <xdr:cxnSp macro="">
      <xdr:nvCxnSpPr>
        <xdr:cNvPr id="152" name="直線コネクタ 151"/>
        <xdr:cNvCxnSpPr/>
      </xdr:nvCxnSpPr>
      <xdr:spPr>
        <a:xfrm flipV="1">
          <a:off x="14084300" y="5758616"/>
          <a:ext cx="711200" cy="7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86995</xdr:rowOff>
    </xdr:from>
    <xdr:to>
      <xdr:col>68</xdr:col>
      <xdr:colOff>123825</xdr:colOff>
      <xdr:row>30</xdr:row>
      <xdr:rowOff>17145</xdr:rowOff>
    </xdr:to>
    <xdr:sp macro="" textlink="">
      <xdr:nvSpPr>
        <xdr:cNvPr id="153" name="楕円 152"/>
        <xdr:cNvSpPr/>
      </xdr:nvSpPr>
      <xdr:spPr>
        <a:xfrm>
          <a:off x="13271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91068</xdr:rowOff>
    </xdr:from>
    <xdr:to>
      <xdr:col>72</xdr:col>
      <xdr:colOff>73025</xdr:colOff>
      <xdr:row>29</xdr:row>
      <xdr:rowOff>137795</xdr:rowOff>
    </xdr:to>
    <xdr:cxnSp macro="">
      <xdr:nvCxnSpPr>
        <xdr:cNvPr id="154" name="直線コネクタ 153"/>
        <xdr:cNvCxnSpPr/>
      </xdr:nvCxnSpPr>
      <xdr:spPr>
        <a:xfrm flipV="1">
          <a:off x="13322300" y="5834643"/>
          <a:ext cx="7620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78822</xdr:rowOff>
    </xdr:from>
    <xdr:to>
      <xdr:col>64</xdr:col>
      <xdr:colOff>123825</xdr:colOff>
      <xdr:row>30</xdr:row>
      <xdr:rowOff>8972</xdr:rowOff>
    </xdr:to>
    <xdr:sp macro="" textlink="">
      <xdr:nvSpPr>
        <xdr:cNvPr id="155" name="楕円 154"/>
        <xdr:cNvSpPr/>
      </xdr:nvSpPr>
      <xdr:spPr>
        <a:xfrm>
          <a:off x="12509500" y="58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129622</xdr:rowOff>
    </xdr:from>
    <xdr:to>
      <xdr:col>68</xdr:col>
      <xdr:colOff>73025</xdr:colOff>
      <xdr:row>29</xdr:row>
      <xdr:rowOff>137795</xdr:rowOff>
    </xdr:to>
    <xdr:cxnSp macro="">
      <xdr:nvCxnSpPr>
        <xdr:cNvPr id="156" name="直線コネクタ 155"/>
        <xdr:cNvCxnSpPr/>
      </xdr:nvCxnSpPr>
      <xdr:spPr>
        <a:xfrm>
          <a:off x="12560300" y="5873197"/>
          <a:ext cx="762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18986</xdr:rowOff>
    </xdr:from>
    <xdr:to>
      <xdr:col>60</xdr:col>
      <xdr:colOff>123825</xdr:colOff>
      <xdr:row>29</xdr:row>
      <xdr:rowOff>120586</xdr:rowOff>
    </xdr:to>
    <xdr:sp macro="" textlink="">
      <xdr:nvSpPr>
        <xdr:cNvPr id="157" name="楕円 156"/>
        <xdr:cNvSpPr/>
      </xdr:nvSpPr>
      <xdr:spPr>
        <a:xfrm>
          <a:off x="11747500" y="5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69786</xdr:rowOff>
    </xdr:from>
    <xdr:to>
      <xdr:col>64</xdr:col>
      <xdr:colOff>73025</xdr:colOff>
      <xdr:row>29</xdr:row>
      <xdr:rowOff>129622</xdr:rowOff>
    </xdr:to>
    <xdr:cxnSp macro="">
      <xdr:nvCxnSpPr>
        <xdr:cNvPr id="158" name="直線コネクタ 157"/>
        <xdr:cNvCxnSpPr/>
      </xdr:nvCxnSpPr>
      <xdr:spPr>
        <a:xfrm>
          <a:off x="11798300" y="5813361"/>
          <a:ext cx="762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9" name="n_1aveValue債務償還比率"/>
        <xdr:cNvSpPr txBox="1"/>
      </xdr:nvSpPr>
      <xdr:spPr>
        <a:xfrm>
          <a:off x="13836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0"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1"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2"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158395</xdr:rowOff>
    </xdr:from>
    <xdr:ext cx="469744" cy="259045"/>
    <xdr:sp macro="" textlink="">
      <xdr:nvSpPr>
        <xdr:cNvPr id="163" name="n_1mainValue債務償還比率"/>
        <xdr:cNvSpPr txBox="1"/>
      </xdr:nvSpPr>
      <xdr:spPr>
        <a:xfrm>
          <a:off x="138367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33672</xdr:rowOff>
    </xdr:from>
    <xdr:ext cx="469744" cy="259045"/>
    <xdr:sp macro="" textlink="">
      <xdr:nvSpPr>
        <xdr:cNvPr id="164" name="n_2mainValue債務償還比率"/>
        <xdr:cNvSpPr txBox="1"/>
      </xdr:nvSpPr>
      <xdr:spPr>
        <a:xfrm>
          <a:off x="130874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25499</xdr:rowOff>
    </xdr:from>
    <xdr:ext cx="469744" cy="259045"/>
    <xdr:sp macro="" textlink="">
      <xdr:nvSpPr>
        <xdr:cNvPr id="165" name="n_3mainValue債務償還比率"/>
        <xdr:cNvSpPr txBox="1"/>
      </xdr:nvSpPr>
      <xdr:spPr>
        <a:xfrm>
          <a:off x="12325427" y="559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137113</xdr:rowOff>
    </xdr:from>
    <xdr:ext cx="469744" cy="259045"/>
    <xdr:sp macro="" textlink="">
      <xdr:nvSpPr>
        <xdr:cNvPr id="166" name="n_4mainValue債務償還比率"/>
        <xdr:cNvSpPr txBox="1"/>
      </xdr:nvSpPr>
      <xdr:spPr>
        <a:xfrm>
          <a:off x="11563427" y="55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115207</xdr:rowOff>
    </xdr:from>
    <xdr:to>
      <xdr:col>24</xdr:col>
      <xdr:colOff>114300</xdr:colOff>
      <xdr:row>42</xdr:row>
      <xdr:rowOff>45357</xdr:rowOff>
    </xdr:to>
    <xdr:sp macro="" textlink="">
      <xdr:nvSpPr>
        <xdr:cNvPr id="75" name="楕円 74"/>
        <xdr:cNvSpPr/>
      </xdr:nvSpPr>
      <xdr:spPr>
        <a:xfrm>
          <a:off x="4584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30134</xdr:rowOff>
    </xdr:from>
    <xdr:ext cx="405111" cy="259045"/>
    <xdr:sp macro="" textlink="">
      <xdr:nvSpPr>
        <xdr:cNvPr id="76" name="【道路】&#10;有形固定資産減価償却率該当値テキスト"/>
        <xdr:cNvSpPr txBox="1"/>
      </xdr:nvSpPr>
      <xdr:spPr>
        <a:xfrm>
          <a:off x="4673600" y="705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46627</xdr:rowOff>
    </xdr:from>
    <xdr:to>
      <xdr:col>20</xdr:col>
      <xdr:colOff>38100</xdr:colOff>
      <xdr:row>41</xdr:row>
      <xdr:rowOff>148227</xdr:rowOff>
    </xdr:to>
    <xdr:sp macro="" textlink="">
      <xdr:nvSpPr>
        <xdr:cNvPr id="77" name="楕円 76"/>
        <xdr:cNvSpPr/>
      </xdr:nvSpPr>
      <xdr:spPr>
        <a:xfrm>
          <a:off x="3746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97427</xdr:rowOff>
    </xdr:from>
    <xdr:to>
      <xdr:col>24</xdr:col>
      <xdr:colOff>63500</xdr:colOff>
      <xdr:row>41</xdr:row>
      <xdr:rowOff>166007</xdr:rowOff>
    </xdr:to>
    <xdr:cxnSp macro="">
      <xdr:nvCxnSpPr>
        <xdr:cNvPr id="78" name="直線コネクタ 77"/>
        <xdr:cNvCxnSpPr/>
      </xdr:nvCxnSpPr>
      <xdr:spPr>
        <a:xfrm>
          <a:off x="3797300" y="71268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149497</xdr:rowOff>
    </xdr:from>
    <xdr:to>
      <xdr:col>15</xdr:col>
      <xdr:colOff>101600</xdr:colOff>
      <xdr:row>41</xdr:row>
      <xdr:rowOff>79647</xdr:rowOff>
    </xdr:to>
    <xdr:sp macro="" textlink="">
      <xdr:nvSpPr>
        <xdr:cNvPr id="79" name="楕円 78"/>
        <xdr:cNvSpPr/>
      </xdr:nvSpPr>
      <xdr:spPr>
        <a:xfrm>
          <a:off x="2857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28847</xdr:rowOff>
    </xdr:from>
    <xdr:to>
      <xdr:col>19</xdr:col>
      <xdr:colOff>177800</xdr:colOff>
      <xdr:row>41</xdr:row>
      <xdr:rowOff>97427</xdr:rowOff>
    </xdr:to>
    <xdr:cxnSp macro="">
      <xdr:nvCxnSpPr>
        <xdr:cNvPr id="80" name="直線コネクタ 79"/>
        <xdr:cNvCxnSpPr/>
      </xdr:nvCxnSpPr>
      <xdr:spPr>
        <a:xfrm>
          <a:off x="2908300" y="70582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84183</xdr:rowOff>
    </xdr:from>
    <xdr:to>
      <xdr:col>10</xdr:col>
      <xdr:colOff>165100</xdr:colOff>
      <xdr:row>41</xdr:row>
      <xdr:rowOff>14333</xdr:rowOff>
    </xdr:to>
    <xdr:sp macro="" textlink="">
      <xdr:nvSpPr>
        <xdr:cNvPr id="81" name="楕円 80"/>
        <xdr:cNvSpPr/>
      </xdr:nvSpPr>
      <xdr:spPr>
        <a:xfrm>
          <a:off x="1968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134983</xdr:rowOff>
    </xdr:from>
    <xdr:to>
      <xdr:col>15</xdr:col>
      <xdr:colOff>50800</xdr:colOff>
      <xdr:row>41</xdr:row>
      <xdr:rowOff>28847</xdr:rowOff>
    </xdr:to>
    <xdr:cxnSp macro="">
      <xdr:nvCxnSpPr>
        <xdr:cNvPr id="82" name="直線コネクタ 81"/>
        <xdr:cNvCxnSpPr/>
      </xdr:nvCxnSpPr>
      <xdr:spPr>
        <a:xfrm>
          <a:off x="2019300" y="69929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3"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4"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5"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139354</xdr:rowOff>
    </xdr:from>
    <xdr:ext cx="405111" cy="259045"/>
    <xdr:sp macro="" textlink="">
      <xdr:nvSpPr>
        <xdr:cNvPr id="87" name="n_1mainValue【道路】&#10;有形固定資産減価償却率"/>
        <xdr:cNvSpPr txBox="1"/>
      </xdr:nvSpPr>
      <xdr:spPr>
        <a:xfrm>
          <a:off x="3582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70774</xdr:rowOff>
    </xdr:from>
    <xdr:ext cx="405111" cy="259045"/>
    <xdr:sp macro="" textlink="">
      <xdr:nvSpPr>
        <xdr:cNvPr id="88" name="n_2mainValue【道路】&#10;有形固定資産減価償却率"/>
        <xdr:cNvSpPr txBox="1"/>
      </xdr:nvSpPr>
      <xdr:spPr>
        <a:xfrm>
          <a:off x="2705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5460</xdr:rowOff>
    </xdr:from>
    <xdr:ext cx="405111" cy="259045"/>
    <xdr:sp macro="" textlink="">
      <xdr:nvSpPr>
        <xdr:cNvPr id="89" name="n_3mainValue【道路】&#10;有形固定資産減価償却率"/>
        <xdr:cNvSpPr txBox="1"/>
      </xdr:nvSpPr>
      <xdr:spPr>
        <a:xfrm>
          <a:off x="1816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8"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146901</xdr:rowOff>
    </xdr:from>
    <xdr:to>
      <xdr:col>55</xdr:col>
      <xdr:colOff>50800</xdr:colOff>
      <xdr:row>41</xdr:row>
      <xdr:rowOff>77051</xdr:rowOff>
    </xdr:to>
    <xdr:sp macro="" textlink="">
      <xdr:nvSpPr>
        <xdr:cNvPr id="129" name="楕円 128"/>
        <xdr:cNvSpPr/>
      </xdr:nvSpPr>
      <xdr:spPr>
        <a:xfrm>
          <a:off x="10426700" y="7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125328</xdr:rowOff>
    </xdr:from>
    <xdr:ext cx="534377" cy="259045"/>
    <xdr:sp macro="" textlink="">
      <xdr:nvSpPr>
        <xdr:cNvPr id="130" name="【道路】&#10;一人当たり延長該当値テキスト"/>
        <xdr:cNvSpPr txBox="1"/>
      </xdr:nvSpPr>
      <xdr:spPr>
        <a:xfrm>
          <a:off x="10515600" y="69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147510</xdr:rowOff>
    </xdr:from>
    <xdr:to>
      <xdr:col>50</xdr:col>
      <xdr:colOff>165100</xdr:colOff>
      <xdr:row>41</xdr:row>
      <xdr:rowOff>77660</xdr:rowOff>
    </xdr:to>
    <xdr:sp macro="" textlink="">
      <xdr:nvSpPr>
        <xdr:cNvPr id="131" name="楕円 130"/>
        <xdr:cNvSpPr/>
      </xdr:nvSpPr>
      <xdr:spPr>
        <a:xfrm>
          <a:off x="9588500" y="70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26251</xdr:rowOff>
    </xdr:from>
    <xdr:to>
      <xdr:col>55</xdr:col>
      <xdr:colOff>0</xdr:colOff>
      <xdr:row>41</xdr:row>
      <xdr:rowOff>26860</xdr:rowOff>
    </xdr:to>
    <xdr:cxnSp macro="">
      <xdr:nvCxnSpPr>
        <xdr:cNvPr id="132" name="直線コネクタ 131"/>
        <xdr:cNvCxnSpPr/>
      </xdr:nvCxnSpPr>
      <xdr:spPr>
        <a:xfrm flipV="1">
          <a:off x="9639300" y="7055701"/>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148946</xdr:rowOff>
    </xdr:from>
    <xdr:to>
      <xdr:col>46</xdr:col>
      <xdr:colOff>38100</xdr:colOff>
      <xdr:row>41</xdr:row>
      <xdr:rowOff>79096</xdr:rowOff>
    </xdr:to>
    <xdr:sp macro="" textlink="">
      <xdr:nvSpPr>
        <xdr:cNvPr id="133" name="楕円 132"/>
        <xdr:cNvSpPr/>
      </xdr:nvSpPr>
      <xdr:spPr>
        <a:xfrm>
          <a:off x="8699500" y="70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26860</xdr:rowOff>
    </xdr:from>
    <xdr:to>
      <xdr:col>50</xdr:col>
      <xdr:colOff>114300</xdr:colOff>
      <xdr:row>41</xdr:row>
      <xdr:rowOff>28296</xdr:rowOff>
    </xdr:to>
    <xdr:cxnSp macro="">
      <xdr:nvCxnSpPr>
        <xdr:cNvPr id="134" name="直線コネクタ 133"/>
        <xdr:cNvCxnSpPr/>
      </xdr:nvCxnSpPr>
      <xdr:spPr>
        <a:xfrm flipV="1">
          <a:off x="8750300" y="7056310"/>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150292</xdr:rowOff>
    </xdr:from>
    <xdr:to>
      <xdr:col>41</xdr:col>
      <xdr:colOff>101600</xdr:colOff>
      <xdr:row>41</xdr:row>
      <xdr:rowOff>80442</xdr:rowOff>
    </xdr:to>
    <xdr:sp macro="" textlink="">
      <xdr:nvSpPr>
        <xdr:cNvPr id="135" name="楕円 134"/>
        <xdr:cNvSpPr/>
      </xdr:nvSpPr>
      <xdr:spPr>
        <a:xfrm>
          <a:off x="7810500" y="7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28296</xdr:rowOff>
    </xdr:from>
    <xdr:to>
      <xdr:col>45</xdr:col>
      <xdr:colOff>177800</xdr:colOff>
      <xdr:row>41</xdr:row>
      <xdr:rowOff>29642</xdr:rowOff>
    </xdr:to>
    <xdr:cxnSp macro="">
      <xdr:nvCxnSpPr>
        <xdr:cNvPr id="136" name="直線コネクタ 135"/>
        <xdr:cNvCxnSpPr/>
      </xdr:nvCxnSpPr>
      <xdr:spPr>
        <a:xfrm flipV="1">
          <a:off x="7861300" y="7057746"/>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37"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8"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9"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68787</xdr:rowOff>
    </xdr:from>
    <xdr:ext cx="534377" cy="259045"/>
    <xdr:sp macro="" textlink="">
      <xdr:nvSpPr>
        <xdr:cNvPr id="141" name="n_1mainValue【道路】&#10;一人当たり延長"/>
        <xdr:cNvSpPr txBox="1"/>
      </xdr:nvSpPr>
      <xdr:spPr>
        <a:xfrm>
          <a:off x="9359411" y="70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70223</xdr:rowOff>
    </xdr:from>
    <xdr:ext cx="534377" cy="259045"/>
    <xdr:sp macro="" textlink="">
      <xdr:nvSpPr>
        <xdr:cNvPr id="142" name="n_2mainValue【道路】&#10;一人当たり延長"/>
        <xdr:cNvSpPr txBox="1"/>
      </xdr:nvSpPr>
      <xdr:spPr>
        <a:xfrm>
          <a:off x="8483111" y="7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71569</xdr:rowOff>
    </xdr:from>
    <xdr:ext cx="534377" cy="259045"/>
    <xdr:sp macro="" textlink="">
      <xdr:nvSpPr>
        <xdr:cNvPr id="143" name="n_3mainValue【道路】&#10;一人当たり延長"/>
        <xdr:cNvSpPr txBox="1"/>
      </xdr:nvSpPr>
      <xdr:spPr>
        <a:xfrm>
          <a:off x="7594111" y="7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2"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13970</xdr:rowOff>
    </xdr:from>
    <xdr:to>
      <xdr:col>24</xdr:col>
      <xdr:colOff>114300</xdr:colOff>
      <xdr:row>64</xdr:row>
      <xdr:rowOff>115570</xdr:rowOff>
    </xdr:to>
    <xdr:sp macro="" textlink="">
      <xdr:nvSpPr>
        <xdr:cNvPr id="183" name="楕円 182"/>
        <xdr:cNvSpPr/>
      </xdr:nvSpPr>
      <xdr:spPr>
        <a:xfrm>
          <a:off x="45847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100347</xdr:rowOff>
    </xdr:from>
    <xdr:ext cx="405111" cy="259045"/>
    <xdr:sp macro="" textlink="">
      <xdr:nvSpPr>
        <xdr:cNvPr id="184" name="【橋りょう・トンネル】&#10;有形固定資産減価償却率該当値テキスト"/>
        <xdr:cNvSpPr txBox="1"/>
      </xdr:nvSpPr>
      <xdr:spPr>
        <a:xfrm>
          <a:off x="4673600" y="1090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185" name="楕円 184"/>
        <xdr:cNvSpPr/>
      </xdr:nvSpPr>
      <xdr:spPr>
        <a:xfrm>
          <a:off x="3746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28575</xdr:rowOff>
    </xdr:from>
    <xdr:to>
      <xdr:col>24</xdr:col>
      <xdr:colOff>63500</xdr:colOff>
      <xdr:row>64</xdr:row>
      <xdr:rowOff>64770</xdr:rowOff>
    </xdr:to>
    <xdr:cxnSp macro="">
      <xdr:nvCxnSpPr>
        <xdr:cNvPr id="186" name="直線コネクタ 185"/>
        <xdr:cNvCxnSpPr/>
      </xdr:nvCxnSpPr>
      <xdr:spPr>
        <a:xfrm>
          <a:off x="3797300" y="11001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113030</xdr:rowOff>
    </xdr:from>
    <xdr:to>
      <xdr:col>15</xdr:col>
      <xdr:colOff>101600</xdr:colOff>
      <xdr:row>64</xdr:row>
      <xdr:rowOff>43180</xdr:rowOff>
    </xdr:to>
    <xdr:sp macro="" textlink="">
      <xdr:nvSpPr>
        <xdr:cNvPr id="187" name="楕円 186"/>
        <xdr:cNvSpPr/>
      </xdr:nvSpPr>
      <xdr:spPr>
        <a:xfrm>
          <a:off x="2857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163830</xdr:rowOff>
    </xdr:from>
    <xdr:to>
      <xdr:col>19</xdr:col>
      <xdr:colOff>177800</xdr:colOff>
      <xdr:row>64</xdr:row>
      <xdr:rowOff>28575</xdr:rowOff>
    </xdr:to>
    <xdr:cxnSp macro="">
      <xdr:nvCxnSpPr>
        <xdr:cNvPr id="188" name="直線コネクタ 187"/>
        <xdr:cNvCxnSpPr/>
      </xdr:nvCxnSpPr>
      <xdr:spPr>
        <a:xfrm>
          <a:off x="2908300" y="10965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76835</xdr:rowOff>
    </xdr:from>
    <xdr:to>
      <xdr:col>10</xdr:col>
      <xdr:colOff>165100</xdr:colOff>
      <xdr:row>64</xdr:row>
      <xdr:rowOff>6985</xdr:rowOff>
    </xdr:to>
    <xdr:sp macro="" textlink="">
      <xdr:nvSpPr>
        <xdr:cNvPr id="189" name="楕円 188"/>
        <xdr:cNvSpPr/>
      </xdr:nvSpPr>
      <xdr:spPr>
        <a:xfrm>
          <a:off x="1968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127635</xdr:rowOff>
    </xdr:from>
    <xdr:to>
      <xdr:col>15</xdr:col>
      <xdr:colOff>50800</xdr:colOff>
      <xdr:row>63</xdr:row>
      <xdr:rowOff>163830</xdr:rowOff>
    </xdr:to>
    <xdr:cxnSp macro="">
      <xdr:nvCxnSpPr>
        <xdr:cNvPr id="190" name="直線コネクタ 189"/>
        <xdr:cNvCxnSpPr/>
      </xdr:nvCxnSpPr>
      <xdr:spPr>
        <a:xfrm>
          <a:off x="2019300" y="10928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1"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92"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3"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70502</xdr:rowOff>
    </xdr:from>
    <xdr:ext cx="405111" cy="259045"/>
    <xdr:sp macro="" textlink="">
      <xdr:nvSpPr>
        <xdr:cNvPr id="195" name="n_1mainValue【橋りょう・トンネル】&#10;有形固定資産減価償却率"/>
        <xdr:cNvSpPr txBox="1"/>
      </xdr:nvSpPr>
      <xdr:spPr>
        <a:xfrm>
          <a:off x="35820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34307</xdr:rowOff>
    </xdr:from>
    <xdr:ext cx="405111" cy="259045"/>
    <xdr:sp macro="" textlink="">
      <xdr:nvSpPr>
        <xdr:cNvPr id="196" name="n_2mainValue【橋りょう・トンネル】&#10;有形固定資産減価償却率"/>
        <xdr:cNvSpPr txBox="1"/>
      </xdr:nvSpPr>
      <xdr:spPr>
        <a:xfrm>
          <a:off x="2705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169562</xdr:rowOff>
    </xdr:from>
    <xdr:ext cx="405111" cy="259045"/>
    <xdr:sp macro="" textlink="">
      <xdr:nvSpPr>
        <xdr:cNvPr id="197" name="n_3mainValue【橋りょう・トンネル】&#10;有形固定資産減価償却率"/>
        <xdr:cNvSpPr txBox="1"/>
      </xdr:nvSpPr>
      <xdr:spPr>
        <a:xfrm>
          <a:off x="1816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24"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89997</xdr:rowOff>
    </xdr:from>
    <xdr:to>
      <xdr:col>55</xdr:col>
      <xdr:colOff>50800</xdr:colOff>
      <xdr:row>62</xdr:row>
      <xdr:rowOff>20147</xdr:rowOff>
    </xdr:to>
    <xdr:sp macro="" textlink="">
      <xdr:nvSpPr>
        <xdr:cNvPr id="235" name="楕円 234"/>
        <xdr:cNvSpPr/>
      </xdr:nvSpPr>
      <xdr:spPr>
        <a:xfrm>
          <a:off x="10426700" y="105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68424</xdr:rowOff>
    </xdr:from>
    <xdr:ext cx="599010" cy="259045"/>
    <xdr:sp macro="" textlink="">
      <xdr:nvSpPr>
        <xdr:cNvPr id="236" name="【橋りょう・トンネル】&#10;一人当たり有形固定資産（償却資産）額該当値テキスト"/>
        <xdr:cNvSpPr txBox="1"/>
      </xdr:nvSpPr>
      <xdr:spPr>
        <a:xfrm>
          <a:off x="10515600" y="1052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91236</xdr:rowOff>
    </xdr:from>
    <xdr:to>
      <xdr:col>50</xdr:col>
      <xdr:colOff>165100</xdr:colOff>
      <xdr:row>62</xdr:row>
      <xdr:rowOff>21386</xdr:rowOff>
    </xdr:to>
    <xdr:sp macro="" textlink="">
      <xdr:nvSpPr>
        <xdr:cNvPr id="237" name="楕円 236"/>
        <xdr:cNvSpPr/>
      </xdr:nvSpPr>
      <xdr:spPr>
        <a:xfrm>
          <a:off x="9588500" y="105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140797</xdr:rowOff>
    </xdr:from>
    <xdr:to>
      <xdr:col>55</xdr:col>
      <xdr:colOff>0</xdr:colOff>
      <xdr:row>61</xdr:row>
      <xdr:rowOff>142036</xdr:rowOff>
    </xdr:to>
    <xdr:cxnSp macro="">
      <xdr:nvCxnSpPr>
        <xdr:cNvPr id="238" name="直線コネクタ 237"/>
        <xdr:cNvCxnSpPr/>
      </xdr:nvCxnSpPr>
      <xdr:spPr>
        <a:xfrm flipV="1">
          <a:off x="9639300" y="10599247"/>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94151</xdr:rowOff>
    </xdr:from>
    <xdr:to>
      <xdr:col>46</xdr:col>
      <xdr:colOff>38100</xdr:colOff>
      <xdr:row>62</xdr:row>
      <xdr:rowOff>24301</xdr:rowOff>
    </xdr:to>
    <xdr:sp macro="" textlink="">
      <xdr:nvSpPr>
        <xdr:cNvPr id="239" name="楕円 238"/>
        <xdr:cNvSpPr/>
      </xdr:nvSpPr>
      <xdr:spPr>
        <a:xfrm>
          <a:off x="8699500" y="105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142036</xdr:rowOff>
    </xdr:from>
    <xdr:to>
      <xdr:col>50</xdr:col>
      <xdr:colOff>114300</xdr:colOff>
      <xdr:row>61</xdr:row>
      <xdr:rowOff>144951</xdr:rowOff>
    </xdr:to>
    <xdr:cxnSp macro="">
      <xdr:nvCxnSpPr>
        <xdr:cNvPr id="240" name="直線コネクタ 239"/>
        <xdr:cNvCxnSpPr/>
      </xdr:nvCxnSpPr>
      <xdr:spPr>
        <a:xfrm flipV="1">
          <a:off x="8750300" y="1060048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94125</xdr:rowOff>
    </xdr:from>
    <xdr:to>
      <xdr:col>41</xdr:col>
      <xdr:colOff>101600</xdr:colOff>
      <xdr:row>62</xdr:row>
      <xdr:rowOff>24275</xdr:rowOff>
    </xdr:to>
    <xdr:sp macro="" textlink="">
      <xdr:nvSpPr>
        <xdr:cNvPr id="241" name="楕円 240"/>
        <xdr:cNvSpPr/>
      </xdr:nvSpPr>
      <xdr:spPr>
        <a:xfrm>
          <a:off x="78105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144925</xdr:rowOff>
    </xdr:from>
    <xdr:to>
      <xdr:col>45</xdr:col>
      <xdr:colOff>177800</xdr:colOff>
      <xdr:row>61</xdr:row>
      <xdr:rowOff>144951</xdr:rowOff>
    </xdr:to>
    <xdr:cxnSp macro="">
      <xdr:nvCxnSpPr>
        <xdr:cNvPr id="242" name="直線コネクタ 241"/>
        <xdr:cNvCxnSpPr/>
      </xdr:nvCxnSpPr>
      <xdr:spPr>
        <a:xfrm>
          <a:off x="7861300" y="1060337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43"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4"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5"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12513</xdr:rowOff>
    </xdr:from>
    <xdr:ext cx="599010" cy="259045"/>
    <xdr:sp macro="" textlink="">
      <xdr:nvSpPr>
        <xdr:cNvPr id="247" name="n_1mainValue【橋りょう・トンネル】&#10;一人当たり有形固定資産（償却資産）額"/>
        <xdr:cNvSpPr txBox="1"/>
      </xdr:nvSpPr>
      <xdr:spPr>
        <a:xfrm>
          <a:off x="9327095" y="1064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15428</xdr:rowOff>
    </xdr:from>
    <xdr:ext cx="599010" cy="259045"/>
    <xdr:sp macro="" textlink="">
      <xdr:nvSpPr>
        <xdr:cNvPr id="248" name="n_2mainValue【橋りょう・トンネル】&#10;一人当たり有形固定資産（償却資産）額"/>
        <xdr:cNvSpPr txBox="1"/>
      </xdr:nvSpPr>
      <xdr:spPr>
        <a:xfrm>
          <a:off x="8450795" y="106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15402</xdr:rowOff>
    </xdr:from>
    <xdr:ext cx="599010" cy="259045"/>
    <xdr:sp macro="" textlink="">
      <xdr:nvSpPr>
        <xdr:cNvPr id="249" name="n_3mainValue【橋りょう・トンネル】&#10;一人当たり有形固定資産（償却資産）額"/>
        <xdr:cNvSpPr txBox="1"/>
      </xdr:nvSpPr>
      <xdr:spPr>
        <a:xfrm>
          <a:off x="7561795" y="106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9"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0" name="楕円 289"/>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291" name="【公営住宅】&#10;有形固定資産減価償却率該当値テキスト"/>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92" name="楕円 291"/>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163830</xdr:rowOff>
    </xdr:to>
    <xdr:cxnSp macro="">
      <xdr:nvCxnSpPr>
        <xdr:cNvPr id="293" name="直線コネクタ 292"/>
        <xdr:cNvCxnSpPr/>
      </xdr:nvCxnSpPr>
      <xdr:spPr>
        <a:xfrm>
          <a:off x="3797300" y="140150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294" name="楕円 293"/>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127636</xdr:rowOff>
    </xdr:to>
    <xdr:cxnSp macro="">
      <xdr:nvCxnSpPr>
        <xdr:cNvPr id="295" name="直線コネクタ 294"/>
        <xdr:cNvCxnSpPr/>
      </xdr:nvCxnSpPr>
      <xdr:spPr>
        <a:xfrm>
          <a:off x="2908300" y="139617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6" name="楕円 295"/>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74295</xdr:rowOff>
    </xdr:to>
    <xdr:cxnSp macro="">
      <xdr:nvCxnSpPr>
        <xdr:cNvPr id="297" name="直線コネクタ 296"/>
        <xdr:cNvCxnSpPr/>
      </xdr:nvCxnSpPr>
      <xdr:spPr>
        <a:xfrm>
          <a:off x="2019300" y="1392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298"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99"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0"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02" name="n_1mainValue【公営住宅】&#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03" name="n_2mainValue【公営住宅】&#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04" name="n_3main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33"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44" name="楕円 343"/>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9669</xdr:rowOff>
    </xdr:from>
    <xdr:ext cx="469744" cy="259045"/>
    <xdr:sp macro="" textlink="">
      <xdr:nvSpPr>
        <xdr:cNvPr id="345" name="【公営住宅】&#10;一人当たり面積該当値テキスト"/>
        <xdr:cNvSpPr txBox="1"/>
      </xdr:nvSpPr>
      <xdr:spPr>
        <a:xfrm>
          <a:off x="10515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46" name="楕円 345"/>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145542</xdr:rowOff>
    </xdr:to>
    <xdr:cxnSp macro="">
      <xdr:nvCxnSpPr>
        <xdr:cNvPr id="347" name="直線コネクタ 346"/>
        <xdr:cNvCxnSpPr/>
      </xdr:nvCxnSpPr>
      <xdr:spPr>
        <a:xfrm>
          <a:off x="9639300" y="147180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48" name="楕円 347"/>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145542</xdr:rowOff>
    </xdr:to>
    <xdr:cxnSp macro="">
      <xdr:nvCxnSpPr>
        <xdr:cNvPr id="349" name="直線コネクタ 348"/>
        <xdr:cNvCxnSpPr/>
      </xdr:nvCxnSpPr>
      <xdr:spPr>
        <a:xfrm flipV="1">
          <a:off x="8750300" y="147180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50" name="楕円 349"/>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145542</xdr:rowOff>
    </xdr:to>
    <xdr:cxnSp macro="">
      <xdr:nvCxnSpPr>
        <xdr:cNvPr id="351" name="直線コネクタ 350"/>
        <xdr:cNvCxnSpPr/>
      </xdr:nvCxnSpPr>
      <xdr:spPr>
        <a:xfrm>
          <a:off x="7861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52"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54"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56" name="n_1mainValue【公営住宅】&#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57" name="n_2mainValue【公営住宅】&#10;一人当たり面積"/>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58" name="n_3mainValue【公営住宅】&#10;一人当たり面積"/>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04"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19685</xdr:rowOff>
    </xdr:from>
    <xdr:to>
      <xdr:col>85</xdr:col>
      <xdr:colOff>177800</xdr:colOff>
      <xdr:row>40</xdr:row>
      <xdr:rowOff>121285</xdr:rowOff>
    </xdr:to>
    <xdr:sp macro="" textlink="">
      <xdr:nvSpPr>
        <xdr:cNvPr id="415" name="楕円 414"/>
        <xdr:cNvSpPr/>
      </xdr:nvSpPr>
      <xdr:spPr>
        <a:xfrm>
          <a:off x="16268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169562</xdr:rowOff>
    </xdr:from>
    <xdr:ext cx="405111" cy="259045"/>
    <xdr:sp macro="" textlink="">
      <xdr:nvSpPr>
        <xdr:cNvPr id="416" name="【認定こども園・幼稚園・保育所】&#10;有形固定資産減価償却率該当値テキスト"/>
        <xdr:cNvSpPr txBox="1"/>
      </xdr:nvSpPr>
      <xdr:spPr>
        <a:xfrm>
          <a:off x="16357600"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xdr:rowOff>
    </xdr:from>
    <xdr:to>
      <xdr:col>81</xdr:col>
      <xdr:colOff>101600</xdr:colOff>
      <xdr:row>41</xdr:row>
      <xdr:rowOff>107950</xdr:rowOff>
    </xdr:to>
    <xdr:sp macro="" textlink="">
      <xdr:nvSpPr>
        <xdr:cNvPr id="417" name="楕円 416"/>
        <xdr:cNvSpPr/>
      </xdr:nvSpPr>
      <xdr:spPr>
        <a:xfrm>
          <a:off x="1543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70485</xdr:rowOff>
    </xdr:from>
    <xdr:to>
      <xdr:col>85</xdr:col>
      <xdr:colOff>127000</xdr:colOff>
      <xdr:row>41</xdr:row>
      <xdr:rowOff>57150</xdr:rowOff>
    </xdr:to>
    <xdr:cxnSp macro="">
      <xdr:nvCxnSpPr>
        <xdr:cNvPr id="418" name="直線コネクタ 417"/>
        <xdr:cNvCxnSpPr/>
      </xdr:nvCxnSpPr>
      <xdr:spPr>
        <a:xfrm flipV="1">
          <a:off x="15481300" y="6928485"/>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166370</xdr:rowOff>
    </xdr:from>
    <xdr:to>
      <xdr:col>76</xdr:col>
      <xdr:colOff>165100</xdr:colOff>
      <xdr:row>41</xdr:row>
      <xdr:rowOff>96520</xdr:rowOff>
    </xdr:to>
    <xdr:sp macro="" textlink="">
      <xdr:nvSpPr>
        <xdr:cNvPr id="419" name="楕円 418"/>
        <xdr:cNvSpPr/>
      </xdr:nvSpPr>
      <xdr:spPr>
        <a:xfrm>
          <a:off x="1454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45720</xdr:rowOff>
    </xdr:from>
    <xdr:to>
      <xdr:col>81</xdr:col>
      <xdr:colOff>50800</xdr:colOff>
      <xdr:row>41</xdr:row>
      <xdr:rowOff>57150</xdr:rowOff>
    </xdr:to>
    <xdr:cxnSp macro="">
      <xdr:nvCxnSpPr>
        <xdr:cNvPr id="420" name="直線コネクタ 419"/>
        <xdr:cNvCxnSpPr/>
      </xdr:nvCxnSpPr>
      <xdr:spPr>
        <a:xfrm>
          <a:off x="14592300" y="7075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139700</xdr:rowOff>
    </xdr:from>
    <xdr:to>
      <xdr:col>72</xdr:col>
      <xdr:colOff>38100</xdr:colOff>
      <xdr:row>41</xdr:row>
      <xdr:rowOff>69850</xdr:rowOff>
    </xdr:to>
    <xdr:sp macro="" textlink="">
      <xdr:nvSpPr>
        <xdr:cNvPr id="421" name="楕円 420"/>
        <xdr:cNvSpPr/>
      </xdr:nvSpPr>
      <xdr:spPr>
        <a:xfrm>
          <a:off x="1365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19050</xdr:rowOff>
    </xdr:from>
    <xdr:to>
      <xdr:col>76</xdr:col>
      <xdr:colOff>114300</xdr:colOff>
      <xdr:row>41</xdr:row>
      <xdr:rowOff>45720</xdr:rowOff>
    </xdr:to>
    <xdr:cxnSp macro="">
      <xdr:nvCxnSpPr>
        <xdr:cNvPr id="422" name="直線コネクタ 421"/>
        <xdr:cNvCxnSpPr/>
      </xdr:nvCxnSpPr>
      <xdr:spPr>
        <a:xfrm>
          <a:off x="13703300" y="7048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2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2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2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99077</xdr:rowOff>
    </xdr:from>
    <xdr:ext cx="405111" cy="259045"/>
    <xdr:sp macro="" textlink="">
      <xdr:nvSpPr>
        <xdr:cNvPr id="427" name="n_1mainValue【認定こども園・幼稚園・保育所】&#10;有形固定資産減価償却率"/>
        <xdr:cNvSpPr txBox="1"/>
      </xdr:nvSpPr>
      <xdr:spPr>
        <a:xfrm>
          <a:off x="152660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87647</xdr:rowOff>
    </xdr:from>
    <xdr:ext cx="405111" cy="259045"/>
    <xdr:sp macro="" textlink="">
      <xdr:nvSpPr>
        <xdr:cNvPr id="428" name="n_2mainValue【認定こども園・幼稚園・保育所】&#10;有形固定資産減価償却率"/>
        <xdr:cNvSpPr txBox="1"/>
      </xdr:nvSpPr>
      <xdr:spPr>
        <a:xfrm>
          <a:off x="14389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60977</xdr:rowOff>
    </xdr:from>
    <xdr:ext cx="405111" cy="259045"/>
    <xdr:sp macro="" textlink="">
      <xdr:nvSpPr>
        <xdr:cNvPr id="429" name="n_3mainValue【認定こども園・幼稚園・保育所】&#10;有形固定資産減価償却率"/>
        <xdr:cNvSpPr txBox="1"/>
      </xdr:nvSpPr>
      <xdr:spPr>
        <a:xfrm>
          <a:off x="13500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56"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67" name="楕円 466"/>
        <xdr:cNvSpPr/>
      </xdr:nvSpPr>
      <xdr:spPr>
        <a:xfrm>
          <a:off x="22110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68" name="【認定こども園・幼稚園・保育所】&#10;一人当たり面積該当値テキスト"/>
        <xdr:cNvSpPr txBox="1"/>
      </xdr:nvSpPr>
      <xdr:spPr>
        <a:xfrm>
          <a:off x="22199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144272</xdr:rowOff>
    </xdr:from>
    <xdr:to>
      <xdr:col>112</xdr:col>
      <xdr:colOff>38100</xdr:colOff>
      <xdr:row>40</xdr:row>
      <xdr:rowOff>74422</xdr:rowOff>
    </xdr:to>
    <xdr:sp macro="" textlink="">
      <xdr:nvSpPr>
        <xdr:cNvPr id="469" name="楕円 468"/>
        <xdr:cNvSpPr/>
      </xdr:nvSpPr>
      <xdr:spPr>
        <a:xfrm>
          <a:off x="21272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23622</xdr:rowOff>
    </xdr:from>
    <xdr:to>
      <xdr:col>116</xdr:col>
      <xdr:colOff>63500</xdr:colOff>
      <xdr:row>40</xdr:row>
      <xdr:rowOff>169926</xdr:rowOff>
    </xdr:to>
    <xdr:cxnSp macro="">
      <xdr:nvCxnSpPr>
        <xdr:cNvPr id="470" name="直線コネクタ 469"/>
        <xdr:cNvCxnSpPr/>
      </xdr:nvCxnSpPr>
      <xdr:spPr>
        <a:xfrm>
          <a:off x="21323300" y="688162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楕円 470"/>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23622</xdr:rowOff>
    </xdr:from>
    <xdr:to>
      <xdr:col>111</xdr:col>
      <xdr:colOff>177800</xdr:colOff>
      <xdr:row>40</xdr:row>
      <xdr:rowOff>25908</xdr:rowOff>
    </xdr:to>
    <xdr:cxnSp macro="">
      <xdr:nvCxnSpPr>
        <xdr:cNvPr id="472" name="直線コネクタ 471"/>
        <xdr:cNvCxnSpPr/>
      </xdr:nvCxnSpPr>
      <xdr:spPr>
        <a:xfrm flipV="1">
          <a:off x="20434300" y="688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73" name="楕円 472"/>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74" name="直線コネクタ 473"/>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75"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76"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77"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8"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65549</xdr:rowOff>
    </xdr:from>
    <xdr:ext cx="469744" cy="259045"/>
    <xdr:sp macro="" textlink="">
      <xdr:nvSpPr>
        <xdr:cNvPr id="479" name="n_1mainValue【認定こども園・幼稚園・保育所】&#10;一人当たり面積"/>
        <xdr:cNvSpPr txBox="1"/>
      </xdr:nvSpPr>
      <xdr:spPr>
        <a:xfrm>
          <a:off x="210757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80"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481"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11"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xdr:rowOff>
    </xdr:from>
    <xdr:to>
      <xdr:col>85</xdr:col>
      <xdr:colOff>177800</xdr:colOff>
      <xdr:row>64</xdr:row>
      <xdr:rowOff>104140</xdr:rowOff>
    </xdr:to>
    <xdr:sp macro="" textlink="">
      <xdr:nvSpPr>
        <xdr:cNvPr id="522" name="楕円 521"/>
        <xdr:cNvSpPr/>
      </xdr:nvSpPr>
      <xdr:spPr>
        <a:xfrm>
          <a:off x="16268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88917</xdr:rowOff>
    </xdr:from>
    <xdr:ext cx="405111" cy="259045"/>
    <xdr:sp macro="" textlink="">
      <xdr:nvSpPr>
        <xdr:cNvPr id="523" name="【学校施設】&#10;有形固定資産減価償却率該当値テキスト"/>
        <xdr:cNvSpPr txBox="1"/>
      </xdr:nvSpPr>
      <xdr:spPr>
        <a:xfrm>
          <a:off x="16357600" y="1089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10160</xdr:rowOff>
    </xdr:from>
    <xdr:to>
      <xdr:col>81</xdr:col>
      <xdr:colOff>101600</xdr:colOff>
      <xdr:row>64</xdr:row>
      <xdr:rowOff>111760</xdr:rowOff>
    </xdr:to>
    <xdr:sp macro="" textlink="">
      <xdr:nvSpPr>
        <xdr:cNvPr id="524" name="楕円 523"/>
        <xdr:cNvSpPr/>
      </xdr:nvSpPr>
      <xdr:spPr>
        <a:xfrm>
          <a:off x="15430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53340</xdr:rowOff>
    </xdr:from>
    <xdr:to>
      <xdr:col>85</xdr:col>
      <xdr:colOff>127000</xdr:colOff>
      <xdr:row>64</xdr:row>
      <xdr:rowOff>60960</xdr:rowOff>
    </xdr:to>
    <xdr:cxnSp macro="">
      <xdr:nvCxnSpPr>
        <xdr:cNvPr id="525" name="直線コネクタ 524"/>
        <xdr:cNvCxnSpPr/>
      </xdr:nvCxnSpPr>
      <xdr:spPr>
        <a:xfrm flipV="1">
          <a:off x="15481300" y="11026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139700</xdr:rowOff>
    </xdr:from>
    <xdr:to>
      <xdr:col>76</xdr:col>
      <xdr:colOff>165100</xdr:colOff>
      <xdr:row>64</xdr:row>
      <xdr:rowOff>69850</xdr:rowOff>
    </xdr:to>
    <xdr:sp macro="" textlink="">
      <xdr:nvSpPr>
        <xdr:cNvPr id="526" name="楕円 525"/>
        <xdr:cNvSpPr/>
      </xdr:nvSpPr>
      <xdr:spPr>
        <a:xfrm>
          <a:off x="14541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19050</xdr:rowOff>
    </xdr:from>
    <xdr:to>
      <xdr:col>81</xdr:col>
      <xdr:colOff>50800</xdr:colOff>
      <xdr:row>64</xdr:row>
      <xdr:rowOff>60960</xdr:rowOff>
    </xdr:to>
    <xdr:cxnSp macro="">
      <xdr:nvCxnSpPr>
        <xdr:cNvPr id="527" name="直線コネクタ 526"/>
        <xdr:cNvCxnSpPr/>
      </xdr:nvCxnSpPr>
      <xdr:spPr>
        <a:xfrm>
          <a:off x="14592300" y="10991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101600</xdr:rowOff>
    </xdr:from>
    <xdr:to>
      <xdr:col>72</xdr:col>
      <xdr:colOff>38100</xdr:colOff>
      <xdr:row>64</xdr:row>
      <xdr:rowOff>31750</xdr:rowOff>
    </xdr:to>
    <xdr:sp macro="" textlink="">
      <xdr:nvSpPr>
        <xdr:cNvPr id="528" name="楕円 527"/>
        <xdr:cNvSpPr/>
      </xdr:nvSpPr>
      <xdr:spPr>
        <a:xfrm>
          <a:off x="1365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152400</xdr:rowOff>
    </xdr:from>
    <xdr:to>
      <xdr:col>76</xdr:col>
      <xdr:colOff>114300</xdr:colOff>
      <xdr:row>64</xdr:row>
      <xdr:rowOff>19050</xdr:rowOff>
    </xdr:to>
    <xdr:cxnSp macro="">
      <xdr:nvCxnSpPr>
        <xdr:cNvPr id="529" name="直線コネクタ 528"/>
        <xdr:cNvCxnSpPr/>
      </xdr:nvCxnSpPr>
      <xdr:spPr>
        <a:xfrm>
          <a:off x="13703300" y="10953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30"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31"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2"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33"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102887</xdr:rowOff>
    </xdr:from>
    <xdr:ext cx="405111" cy="259045"/>
    <xdr:sp macro="" textlink="">
      <xdr:nvSpPr>
        <xdr:cNvPr id="534" name="n_1mainValue【学校施設】&#10;有形固定資産減価償却率"/>
        <xdr:cNvSpPr txBox="1"/>
      </xdr:nvSpPr>
      <xdr:spPr>
        <a:xfrm>
          <a:off x="152660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60977</xdr:rowOff>
    </xdr:from>
    <xdr:ext cx="405111" cy="259045"/>
    <xdr:sp macro="" textlink="">
      <xdr:nvSpPr>
        <xdr:cNvPr id="535" name="n_2mainValue【学校施設】&#10;有形固定資産減価償却率"/>
        <xdr:cNvSpPr txBox="1"/>
      </xdr:nvSpPr>
      <xdr:spPr>
        <a:xfrm>
          <a:off x="14389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22877</xdr:rowOff>
    </xdr:from>
    <xdr:ext cx="405111" cy="259045"/>
    <xdr:sp macro="" textlink="">
      <xdr:nvSpPr>
        <xdr:cNvPr id="536" name="n_3mainValue【学校施設】&#10;有形固定資産減価償却率"/>
        <xdr:cNvSpPr txBox="1"/>
      </xdr:nvSpPr>
      <xdr:spPr>
        <a:xfrm>
          <a:off x="13500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63"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34239</xdr:rowOff>
    </xdr:from>
    <xdr:to>
      <xdr:col>116</xdr:col>
      <xdr:colOff>114300</xdr:colOff>
      <xdr:row>60</xdr:row>
      <xdr:rowOff>135839</xdr:rowOff>
    </xdr:to>
    <xdr:sp macro="" textlink="">
      <xdr:nvSpPr>
        <xdr:cNvPr id="574" name="楕円 573"/>
        <xdr:cNvSpPr/>
      </xdr:nvSpPr>
      <xdr:spPr>
        <a:xfrm>
          <a:off x="22110700" y="103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12666</xdr:rowOff>
    </xdr:from>
    <xdr:ext cx="469744" cy="259045"/>
    <xdr:sp macro="" textlink="">
      <xdr:nvSpPr>
        <xdr:cNvPr id="575" name="【学校施設】&#10;一人当たり面積該当値テキスト"/>
        <xdr:cNvSpPr txBox="1"/>
      </xdr:nvSpPr>
      <xdr:spPr>
        <a:xfrm>
          <a:off x="22199600" y="1029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132994</xdr:rowOff>
    </xdr:from>
    <xdr:to>
      <xdr:col>112</xdr:col>
      <xdr:colOff>38100</xdr:colOff>
      <xdr:row>60</xdr:row>
      <xdr:rowOff>63144</xdr:rowOff>
    </xdr:to>
    <xdr:sp macro="" textlink="">
      <xdr:nvSpPr>
        <xdr:cNvPr id="576" name="楕円 575"/>
        <xdr:cNvSpPr/>
      </xdr:nvSpPr>
      <xdr:spPr>
        <a:xfrm>
          <a:off x="21272500" y="102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12344</xdr:rowOff>
    </xdr:from>
    <xdr:to>
      <xdr:col>116</xdr:col>
      <xdr:colOff>63500</xdr:colOff>
      <xdr:row>60</xdr:row>
      <xdr:rowOff>85039</xdr:rowOff>
    </xdr:to>
    <xdr:cxnSp macro="">
      <xdr:nvCxnSpPr>
        <xdr:cNvPr id="577" name="直線コネクタ 576"/>
        <xdr:cNvCxnSpPr/>
      </xdr:nvCxnSpPr>
      <xdr:spPr>
        <a:xfrm>
          <a:off x="21323300" y="10299344"/>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138023</xdr:rowOff>
    </xdr:from>
    <xdr:to>
      <xdr:col>107</xdr:col>
      <xdr:colOff>101600</xdr:colOff>
      <xdr:row>60</xdr:row>
      <xdr:rowOff>68173</xdr:rowOff>
    </xdr:to>
    <xdr:sp macro="" textlink="">
      <xdr:nvSpPr>
        <xdr:cNvPr id="578" name="楕円 577"/>
        <xdr:cNvSpPr/>
      </xdr:nvSpPr>
      <xdr:spPr>
        <a:xfrm>
          <a:off x="20383500" y="10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12344</xdr:rowOff>
    </xdr:from>
    <xdr:to>
      <xdr:col>111</xdr:col>
      <xdr:colOff>177800</xdr:colOff>
      <xdr:row>60</xdr:row>
      <xdr:rowOff>17373</xdr:rowOff>
    </xdr:to>
    <xdr:cxnSp macro="">
      <xdr:nvCxnSpPr>
        <xdr:cNvPr id="579" name="直線コネクタ 578"/>
        <xdr:cNvCxnSpPr/>
      </xdr:nvCxnSpPr>
      <xdr:spPr>
        <a:xfrm flipV="1">
          <a:off x="20434300" y="1029934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138023</xdr:rowOff>
    </xdr:from>
    <xdr:to>
      <xdr:col>102</xdr:col>
      <xdr:colOff>165100</xdr:colOff>
      <xdr:row>60</xdr:row>
      <xdr:rowOff>68173</xdr:rowOff>
    </xdr:to>
    <xdr:sp macro="" textlink="">
      <xdr:nvSpPr>
        <xdr:cNvPr id="580" name="楕円 579"/>
        <xdr:cNvSpPr/>
      </xdr:nvSpPr>
      <xdr:spPr>
        <a:xfrm>
          <a:off x="19494500" y="10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17373</xdr:rowOff>
    </xdr:from>
    <xdr:to>
      <xdr:col>107</xdr:col>
      <xdr:colOff>50800</xdr:colOff>
      <xdr:row>60</xdr:row>
      <xdr:rowOff>17373</xdr:rowOff>
    </xdr:to>
    <xdr:cxnSp macro="">
      <xdr:nvCxnSpPr>
        <xdr:cNvPr id="581" name="直線コネクタ 580"/>
        <xdr:cNvCxnSpPr/>
      </xdr:nvCxnSpPr>
      <xdr:spPr>
        <a:xfrm>
          <a:off x="19545300" y="103043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582"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583"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84"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5"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54271</xdr:rowOff>
    </xdr:from>
    <xdr:ext cx="469744" cy="259045"/>
    <xdr:sp macro="" textlink="">
      <xdr:nvSpPr>
        <xdr:cNvPr id="586" name="n_1mainValue【学校施設】&#10;一人当たり面積"/>
        <xdr:cNvSpPr txBox="1"/>
      </xdr:nvSpPr>
      <xdr:spPr>
        <a:xfrm>
          <a:off x="21075727" y="1034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59300</xdr:rowOff>
    </xdr:from>
    <xdr:ext cx="469744" cy="259045"/>
    <xdr:sp macro="" textlink="">
      <xdr:nvSpPr>
        <xdr:cNvPr id="587" name="n_2mainValue【学校施設】&#10;一人当たり面積"/>
        <xdr:cNvSpPr txBox="1"/>
      </xdr:nvSpPr>
      <xdr:spPr>
        <a:xfrm>
          <a:off x="20199427" y="103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59300</xdr:rowOff>
    </xdr:from>
    <xdr:ext cx="469744" cy="259045"/>
    <xdr:sp macro="" textlink="">
      <xdr:nvSpPr>
        <xdr:cNvPr id="588" name="n_3mainValue【学校施設】&#10;一人当たり面積"/>
        <xdr:cNvSpPr txBox="1"/>
      </xdr:nvSpPr>
      <xdr:spPr>
        <a:xfrm>
          <a:off x="19310427" y="103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0" name="直線コネクタ 5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1" name="テキスト ボックス 60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2" name="直線コネクタ 6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3" name="テキスト ボックス 6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4" name="直線コネクタ 6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5" name="テキスト ボックス 6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6" name="直線コネクタ 6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7" name="テキスト ボックス 6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9" name="テキスト ボックス 6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11" name="直線コネクタ 61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1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13" name="直線コネクタ 61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1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15" name="直線コネクタ 61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616"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17" name="フローチャート: 判断 61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18" name="フローチャート: 判断 61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19" name="フローチャート: 判断 61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20" name="フローチャート: 判断 61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21" name="フローチャート: 判断 62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627" name="楕円 626"/>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628" name="【児童館】&#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161037</xdr:rowOff>
    </xdr:from>
    <xdr:to>
      <xdr:col>81</xdr:col>
      <xdr:colOff>101600</xdr:colOff>
      <xdr:row>84</xdr:row>
      <xdr:rowOff>91187</xdr:rowOff>
    </xdr:to>
    <xdr:sp macro="" textlink="">
      <xdr:nvSpPr>
        <xdr:cNvPr id="629" name="楕円 628"/>
        <xdr:cNvSpPr/>
      </xdr:nvSpPr>
      <xdr:spPr>
        <a:xfrm>
          <a:off x="15430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40387</xdr:rowOff>
    </xdr:from>
    <xdr:to>
      <xdr:col>85</xdr:col>
      <xdr:colOff>127000</xdr:colOff>
      <xdr:row>84</xdr:row>
      <xdr:rowOff>95250</xdr:rowOff>
    </xdr:to>
    <xdr:cxnSp macro="">
      <xdr:nvCxnSpPr>
        <xdr:cNvPr id="630" name="直線コネクタ 629"/>
        <xdr:cNvCxnSpPr/>
      </xdr:nvCxnSpPr>
      <xdr:spPr>
        <a:xfrm>
          <a:off x="15481300" y="1444218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103887</xdr:rowOff>
    </xdr:from>
    <xdr:to>
      <xdr:col>76</xdr:col>
      <xdr:colOff>165100</xdr:colOff>
      <xdr:row>84</xdr:row>
      <xdr:rowOff>34037</xdr:rowOff>
    </xdr:to>
    <xdr:sp macro="" textlink="">
      <xdr:nvSpPr>
        <xdr:cNvPr id="631" name="楕円 630"/>
        <xdr:cNvSpPr/>
      </xdr:nvSpPr>
      <xdr:spPr>
        <a:xfrm>
          <a:off x="14541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154687</xdr:rowOff>
    </xdr:from>
    <xdr:to>
      <xdr:col>81</xdr:col>
      <xdr:colOff>50800</xdr:colOff>
      <xdr:row>84</xdr:row>
      <xdr:rowOff>40387</xdr:rowOff>
    </xdr:to>
    <xdr:cxnSp macro="">
      <xdr:nvCxnSpPr>
        <xdr:cNvPr id="632" name="直線コネクタ 631"/>
        <xdr:cNvCxnSpPr/>
      </xdr:nvCxnSpPr>
      <xdr:spPr>
        <a:xfrm>
          <a:off x="14592300" y="143850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46737</xdr:rowOff>
    </xdr:from>
    <xdr:to>
      <xdr:col>72</xdr:col>
      <xdr:colOff>38100</xdr:colOff>
      <xdr:row>83</xdr:row>
      <xdr:rowOff>148337</xdr:rowOff>
    </xdr:to>
    <xdr:sp macro="" textlink="">
      <xdr:nvSpPr>
        <xdr:cNvPr id="633" name="楕円 632"/>
        <xdr:cNvSpPr/>
      </xdr:nvSpPr>
      <xdr:spPr>
        <a:xfrm>
          <a:off x="13652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97537</xdr:rowOff>
    </xdr:from>
    <xdr:to>
      <xdr:col>76</xdr:col>
      <xdr:colOff>114300</xdr:colOff>
      <xdr:row>83</xdr:row>
      <xdr:rowOff>154687</xdr:rowOff>
    </xdr:to>
    <xdr:cxnSp macro="">
      <xdr:nvCxnSpPr>
        <xdr:cNvPr id="634" name="直線コネクタ 633"/>
        <xdr:cNvCxnSpPr/>
      </xdr:nvCxnSpPr>
      <xdr:spPr>
        <a:xfrm>
          <a:off x="13703300" y="143278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35"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36"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37"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38"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82314</xdr:rowOff>
    </xdr:from>
    <xdr:ext cx="405111" cy="259045"/>
    <xdr:sp macro="" textlink="">
      <xdr:nvSpPr>
        <xdr:cNvPr id="639" name="n_1mainValue【児童館】&#10;有形固定資産減価償却率"/>
        <xdr:cNvSpPr txBox="1"/>
      </xdr:nvSpPr>
      <xdr:spPr>
        <a:xfrm>
          <a:off x="152660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25164</xdr:rowOff>
    </xdr:from>
    <xdr:ext cx="405111" cy="259045"/>
    <xdr:sp macro="" textlink="">
      <xdr:nvSpPr>
        <xdr:cNvPr id="640" name="n_2mainValue【児童館】&#10;有形固定資産減価償却率"/>
        <xdr:cNvSpPr txBox="1"/>
      </xdr:nvSpPr>
      <xdr:spPr>
        <a:xfrm>
          <a:off x="14389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139464</xdr:rowOff>
    </xdr:from>
    <xdr:ext cx="405111" cy="259045"/>
    <xdr:sp macro="" textlink="">
      <xdr:nvSpPr>
        <xdr:cNvPr id="641" name="n_3mainValue【児童館】&#10;有形固定資産減価償却率"/>
        <xdr:cNvSpPr txBox="1"/>
      </xdr:nvSpPr>
      <xdr:spPr>
        <a:xfrm>
          <a:off x="13500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65" name="直線コネクタ 664"/>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6"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7" name="直線コネクタ 666"/>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68"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69" name="直線コネクタ 668"/>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670"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71" name="フローチャート: 判断 670"/>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2" name="フローチャート: 判断 67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73" name="フローチャート: 判断 672"/>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4" name="フローチャート: 判断 673"/>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5" name="フローチャート: 判断 674"/>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681" name="楕円 680"/>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682"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683" name="楕円 682"/>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684" name="直線コネクタ 683"/>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685" name="楕円 684"/>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686" name="直線コネクタ 685"/>
        <xdr:cNvCxnSpPr/>
      </xdr:nvCxnSpPr>
      <xdr:spPr>
        <a:xfrm>
          <a:off x="20434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7" name="楕円 686"/>
        <xdr:cNvSpPr/>
      </xdr:nvSpPr>
      <xdr:spPr>
        <a:xfrm>
          <a:off x="19494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63500</xdr:rowOff>
    </xdr:to>
    <xdr:cxnSp macro="">
      <xdr:nvCxnSpPr>
        <xdr:cNvPr id="688" name="直線コネクタ 687"/>
        <xdr:cNvCxnSpPr/>
      </xdr:nvCxnSpPr>
      <xdr:spPr>
        <a:xfrm>
          <a:off x="19545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90"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91"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92"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693"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694" name="n_2mainValue【児童館】&#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5" name="n_3main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類似団体と比較して有形固定資産減価償却率が特に高い施設は、保育所、学校、児童館であり、償却率が低い施設は公営住宅である。</a:t>
          </a:r>
          <a:endParaRPr lang="ja-JP" altLang="ja-JP" sz="1400">
            <a:effectLst/>
          </a:endParaRPr>
        </a:p>
        <a:p>
          <a:r>
            <a:rPr kumimoji="1" lang="ja-JP" altLang="ja-JP" sz="1100">
              <a:solidFill>
                <a:schemeClr val="dk1"/>
              </a:solidFill>
              <a:effectLst/>
              <a:latin typeface="+mn-lt"/>
              <a:ea typeface="+mn-ea"/>
              <a:cs typeface="+mn-cs"/>
            </a:rPr>
            <a:t>償却率が高い施設の中で、学校施設については、令和元年度及び令和２年度にかけて実施された西小学校の大規模改修が完了したことで、今後償却率が改善する見込みである。</a:t>
          </a:r>
          <a:endParaRPr lang="ja-JP" altLang="ja-JP" sz="1400">
            <a:effectLst/>
          </a:endParaRPr>
        </a:p>
        <a:p>
          <a:r>
            <a:rPr kumimoji="1" lang="ja-JP" altLang="ja-JP" sz="1100">
              <a:solidFill>
                <a:schemeClr val="dk1"/>
              </a:solidFill>
              <a:effectLst/>
              <a:latin typeface="+mn-lt"/>
              <a:ea typeface="+mn-ea"/>
              <a:cs typeface="+mn-cs"/>
            </a:rPr>
            <a:t>償却率が低い施設の公営住宅については、建築年数が比較的新しいため比率が低くなっている。</a:t>
          </a:r>
          <a:endParaRPr lang="ja-JP" altLang="ja-JP" sz="1400">
            <a:effectLst/>
          </a:endParaRPr>
        </a:p>
        <a:p>
          <a:r>
            <a:rPr kumimoji="1" lang="ja-JP" altLang="ja-JP" sz="1100">
              <a:solidFill>
                <a:schemeClr val="dk1"/>
              </a:solidFill>
              <a:effectLst/>
              <a:latin typeface="+mn-lt"/>
              <a:ea typeface="+mn-ea"/>
              <a:cs typeface="+mn-cs"/>
            </a:rPr>
            <a:t>各施設の状況を踏まえ、個別施設計画の策定を行い、高根沢町公共施設等総合管理計画に基づく管理を図っていく。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xdr:cNvSpPr/>
      </xdr:nvSpPr>
      <xdr:spPr>
        <a:xfrm>
          <a:off x="4584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xdr:cNvSpPr txBox="1"/>
      </xdr:nvSpPr>
      <xdr:spPr>
        <a:xfrm>
          <a:off x="4673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77651</xdr:rowOff>
    </xdr:from>
    <xdr:to>
      <xdr:col>20</xdr:col>
      <xdr:colOff>38100</xdr:colOff>
      <xdr:row>39</xdr:row>
      <xdr:rowOff>7801</xdr:rowOff>
    </xdr:to>
    <xdr:sp macro="" textlink="">
      <xdr:nvSpPr>
        <xdr:cNvPr id="76" name="楕円 75"/>
        <xdr:cNvSpPr/>
      </xdr:nvSpPr>
      <xdr:spPr>
        <a:xfrm>
          <a:off x="3746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128451</xdr:rowOff>
    </xdr:from>
    <xdr:to>
      <xdr:col>24</xdr:col>
      <xdr:colOff>63500</xdr:colOff>
      <xdr:row>38</xdr:row>
      <xdr:rowOff>159476</xdr:rowOff>
    </xdr:to>
    <xdr:cxnSp macro="">
      <xdr:nvCxnSpPr>
        <xdr:cNvPr id="77" name="直線コネクタ 76"/>
        <xdr:cNvCxnSpPr/>
      </xdr:nvCxnSpPr>
      <xdr:spPr>
        <a:xfrm>
          <a:off x="3797300" y="66435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128451</xdr:rowOff>
    </xdr:to>
    <xdr:cxnSp macro="">
      <xdr:nvCxnSpPr>
        <xdr:cNvPr id="79" name="直線コネクタ 78"/>
        <xdr:cNvCxnSpPr/>
      </xdr:nvCxnSpPr>
      <xdr:spPr>
        <a:xfrm>
          <a:off x="2908300" y="66141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17235</xdr:rowOff>
    </xdr:from>
    <xdr:to>
      <xdr:col>10</xdr:col>
      <xdr:colOff>165100</xdr:colOff>
      <xdr:row>38</xdr:row>
      <xdr:rowOff>118835</xdr:rowOff>
    </xdr:to>
    <xdr:sp macro="" textlink="">
      <xdr:nvSpPr>
        <xdr:cNvPr id="80" name="楕円 79"/>
        <xdr:cNvSpPr/>
      </xdr:nvSpPr>
      <xdr:spPr>
        <a:xfrm>
          <a:off x="1968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99060</xdr:rowOff>
    </xdr:to>
    <xdr:cxnSp macro="">
      <xdr:nvCxnSpPr>
        <xdr:cNvPr id="81" name="直線コネクタ 80"/>
        <xdr:cNvCxnSpPr/>
      </xdr:nvCxnSpPr>
      <xdr:spPr>
        <a:xfrm>
          <a:off x="2019300" y="658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2"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3"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5"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170378</xdr:rowOff>
    </xdr:from>
    <xdr:ext cx="405111" cy="259045"/>
    <xdr:sp macro="" textlink="">
      <xdr:nvSpPr>
        <xdr:cNvPr id="86" name="n_1mainValue【図書館】&#10;有形固定資産減価償却率"/>
        <xdr:cNvSpPr txBox="1"/>
      </xdr:nvSpPr>
      <xdr:spPr>
        <a:xfrm>
          <a:off x="3582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7"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109962</xdr:rowOff>
    </xdr:from>
    <xdr:ext cx="405111" cy="259045"/>
    <xdr:sp macro="" textlink="">
      <xdr:nvSpPr>
        <xdr:cNvPr id="88" name="n_3mainValue【図書館】&#10;有形固定資産減価償却率"/>
        <xdr:cNvSpPr txBox="1"/>
      </xdr:nvSpPr>
      <xdr:spPr>
        <a:xfrm>
          <a:off x="1816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2" name="直線コネクタ 111"/>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5"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6" name="直線コネクタ 115"/>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7"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8" name="フローチャート: 判断 117"/>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9" name="フローチャート: 判断 11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0" name="フローチャート: 判断 119"/>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1" name="フローチャート: 判断 120"/>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2" name="フローチャート: 判断 121"/>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128" name="楕円 127"/>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135907</xdr:rowOff>
    </xdr:from>
    <xdr:ext cx="469744" cy="259045"/>
    <xdr:sp macro="" textlink="">
      <xdr:nvSpPr>
        <xdr:cNvPr id="129" name="【図書館】&#10;一人当たり面積該当値テキスト"/>
        <xdr:cNvSpPr txBox="1"/>
      </xdr:nvSpPr>
      <xdr:spPr>
        <a:xfrm>
          <a:off x="105156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0" name="楕円 129"/>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163830</xdr:rowOff>
    </xdr:from>
    <xdr:to>
      <xdr:col>55</xdr:col>
      <xdr:colOff>0</xdr:colOff>
      <xdr:row>38</xdr:row>
      <xdr:rowOff>0</xdr:rowOff>
    </xdr:to>
    <xdr:cxnSp macro="">
      <xdr:nvCxnSpPr>
        <xdr:cNvPr id="131" name="直線コネクタ 130"/>
        <xdr:cNvCxnSpPr/>
      </xdr:nvCxnSpPr>
      <xdr:spPr>
        <a:xfrm flipV="1">
          <a:off x="9639300" y="6507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2" name="楕円 131"/>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3" name="直線コネクタ 132"/>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4" name="楕円 133"/>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5" name="直線コネクタ 134"/>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6"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37"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8"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9"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0"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1"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42" name="n_3main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5" name="直線コネクタ 164"/>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6"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7" name="直線コネクタ 166"/>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8"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9" name="直線コネクタ 168"/>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0"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フローチャート: 判断 17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2" name="フローチャート: 判断 171"/>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3" name="フローチャート: 判断 172"/>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4" name="フローチャート: 判断 173"/>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5" name="フローチャート: 判断 174"/>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1" name="楕円 180"/>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2" name="【体育館・プー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83" name="楕円 182"/>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57150</xdr:rowOff>
    </xdr:to>
    <xdr:cxnSp macro="">
      <xdr:nvCxnSpPr>
        <xdr:cNvPr id="184" name="直線コネクタ 183"/>
        <xdr:cNvCxnSpPr/>
      </xdr:nvCxnSpPr>
      <xdr:spPr>
        <a:xfrm>
          <a:off x="3797300" y="10641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88646</xdr:rowOff>
    </xdr:from>
    <xdr:to>
      <xdr:col>15</xdr:col>
      <xdr:colOff>101600</xdr:colOff>
      <xdr:row>62</xdr:row>
      <xdr:rowOff>18796</xdr:rowOff>
    </xdr:to>
    <xdr:sp macro="" textlink="">
      <xdr:nvSpPr>
        <xdr:cNvPr id="185" name="楕円 184"/>
        <xdr:cNvSpPr/>
      </xdr:nvSpPr>
      <xdr:spPr>
        <a:xfrm>
          <a:off x="2857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139446</xdr:rowOff>
    </xdr:from>
    <xdr:to>
      <xdr:col>19</xdr:col>
      <xdr:colOff>177800</xdr:colOff>
      <xdr:row>62</xdr:row>
      <xdr:rowOff>11430</xdr:rowOff>
    </xdr:to>
    <xdr:cxnSp macro="">
      <xdr:nvCxnSpPr>
        <xdr:cNvPr id="186" name="直線コネクタ 185"/>
        <xdr:cNvCxnSpPr/>
      </xdr:nvCxnSpPr>
      <xdr:spPr>
        <a:xfrm>
          <a:off x="2908300" y="105978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42926</xdr:rowOff>
    </xdr:from>
    <xdr:to>
      <xdr:col>10</xdr:col>
      <xdr:colOff>165100</xdr:colOff>
      <xdr:row>61</xdr:row>
      <xdr:rowOff>144526</xdr:rowOff>
    </xdr:to>
    <xdr:sp macro="" textlink="">
      <xdr:nvSpPr>
        <xdr:cNvPr id="187" name="楕円 186"/>
        <xdr:cNvSpPr/>
      </xdr:nvSpPr>
      <xdr:spPr>
        <a:xfrm>
          <a:off x="196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93726</xdr:rowOff>
    </xdr:from>
    <xdr:to>
      <xdr:col>15</xdr:col>
      <xdr:colOff>50800</xdr:colOff>
      <xdr:row>61</xdr:row>
      <xdr:rowOff>139446</xdr:rowOff>
    </xdr:to>
    <xdr:cxnSp macro="">
      <xdr:nvCxnSpPr>
        <xdr:cNvPr id="188" name="直線コネクタ 187"/>
        <xdr:cNvCxnSpPr/>
      </xdr:nvCxnSpPr>
      <xdr:spPr>
        <a:xfrm>
          <a:off x="2019300" y="10552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89"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0"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1"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92"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93" name="n_1mainValue【体育館・プー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9923</xdr:rowOff>
    </xdr:from>
    <xdr:ext cx="405111" cy="259045"/>
    <xdr:sp macro="" textlink="">
      <xdr:nvSpPr>
        <xdr:cNvPr id="194" name="n_2mainValue【体育館・プール】&#10;有形固定資産減価償却率"/>
        <xdr:cNvSpPr txBox="1"/>
      </xdr:nvSpPr>
      <xdr:spPr>
        <a:xfrm>
          <a:off x="2705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135653</xdr:rowOff>
    </xdr:from>
    <xdr:ext cx="405111" cy="259045"/>
    <xdr:sp macro="" textlink="">
      <xdr:nvSpPr>
        <xdr:cNvPr id="195" name="n_3mainValue【体育館・プール】&#10;有形固定資産減価償却率"/>
        <xdr:cNvSpPr txBox="1"/>
      </xdr:nvSpPr>
      <xdr:spPr>
        <a:xfrm>
          <a:off x="1816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9" name="直線コネクタ 218"/>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0"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21" name="直線コネクタ 220"/>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22"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3" name="直線コネクタ 222"/>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24"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5" name="フローチャート: 判断 224"/>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6" name="フローチャート: 判断 225"/>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7" name="フローチャート: 判断 226"/>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8" name="フローチャート: 判断 227"/>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9" name="フローチャート: 判断 228"/>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35" name="楕円 234"/>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36" name="【体育館・プール】&#10;一人当たり面積該当値テキスト"/>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37" name="楕円 236"/>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93345</xdr:rowOff>
    </xdr:to>
    <xdr:cxnSp macro="">
      <xdr:nvCxnSpPr>
        <xdr:cNvPr id="238" name="直線コネクタ 237"/>
        <xdr:cNvCxnSpPr/>
      </xdr:nvCxnSpPr>
      <xdr:spPr>
        <a:xfrm>
          <a:off x="9639300" y="10723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9" name="楕円 238"/>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95250</xdr:rowOff>
    </xdr:to>
    <xdr:cxnSp macro="">
      <xdr:nvCxnSpPr>
        <xdr:cNvPr id="240" name="直線コネクタ 239"/>
        <xdr:cNvCxnSpPr/>
      </xdr:nvCxnSpPr>
      <xdr:spPr>
        <a:xfrm flipV="1">
          <a:off x="8750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楕円 240"/>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95250</xdr:rowOff>
    </xdr:to>
    <xdr:cxnSp macro="">
      <xdr:nvCxnSpPr>
        <xdr:cNvPr id="242" name="直線コネクタ 241"/>
        <xdr:cNvCxnSpPr/>
      </xdr:nvCxnSpPr>
      <xdr:spPr>
        <a:xfrm>
          <a:off x="7861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43"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44"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45"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6"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135272</xdr:rowOff>
    </xdr:from>
    <xdr:ext cx="469744" cy="259045"/>
    <xdr:sp macro="" textlink="">
      <xdr:nvSpPr>
        <xdr:cNvPr id="247" name="n_1main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48" name="n_2main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9" name="n_3main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72" name="直線コネクタ 271"/>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73"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4" name="直線コネクタ 273"/>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5"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6" name="直線コネクタ 275"/>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77"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8" name="フローチャート: 判断 27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80" name="フローチャート: 判断 279"/>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81" name="フローチャート: 判断 280"/>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82" name="フローチャート: 判断 281"/>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88" name="楕円 287"/>
        <xdr:cNvSpPr/>
      </xdr:nvSpPr>
      <xdr:spPr>
        <a:xfrm>
          <a:off x="4584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100601</xdr:rowOff>
    </xdr:from>
    <xdr:ext cx="405111" cy="259045"/>
    <xdr:sp macro="" textlink="">
      <xdr:nvSpPr>
        <xdr:cNvPr id="289" name="【福祉施設】&#10;有形固定資産減価償却率該当値テキスト"/>
        <xdr:cNvSpPr txBox="1"/>
      </xdr:nvSpPr>
      <xdr:spPr>
        <a:xfrm>
          <a:off x="4673600"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76454</xdr:rowOff>
    </xdr:from>
    <xdr:to>
      <xdr:col>20</xdr:col>
      <xdr:colOff>38100</xdr:colOff>
      <xdr:row>82</xdr:row>
      <xdr:rowOff>6604</xdr:rowOff>
    </xdr:to>
    <xdr:sp macro="" textlink="">
      <xdr:nvSpPr>
        <xdr:cNvPr id="290" name="楕円 289"/>
        <xdr:cNvSpPr/>
      </xdr:nvSpPr>
      <xdr:spPr>
        <a:xfrm>
          <a:off x="3746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127254</xdr:rowOff>
    </xdr:from>
    <xdr:to>
      <xdr:col>24</xdr:col>
      <xdr:colOff>63500</xdr:colOff>
      <xdr:row>82</xdr:row>
      <xdr:rowOff>1524</xdr:rowOff>
    </xdr:to>
    <xdr:cxnSp macro="">
      <xdr:nvCxnSpPr>
        <xdr:cNvPr id="291" name="直線コネクタ 290"/>
        <xdr:cNvCxnSpPr/>
      </xdr:nvCxnSpPr>
      <xdr:spPr>
        <a:xfrm>
          <a:off x="3797300" y="140147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30735</xdr:rowOff>
    </xdr:from>
    <xdr:to>
      <xdr:col>15</xdr:col>
      <xdr:colOff>101600</xdr:colOff>
      <xdr:row>81</xdr:row>
      <xdr:rowOff>132335</xdr:rowOff>
    </xdr:to>
    <xdr:sp macro="" textlink="">
      <xdr:nvSpPr>
        <xdr:cNvPr id="292" name="楕円 291"/>
        <xdr:cNvSpPr/>
      </xdr:nvSpPr>
      <xdr:spPr>
        <a:xfrm>
          <a:off x="2857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127254</xdr:rowOff>
    </xdr:to>
    <xdr:cxnSp macro="">
      <xdr:nvCxnSpPr>
        <xdr:cNvPr id="293" name="直線コネクタ 292"/>
        <xdr:cNvCxnSpPr/>
      </xdr:nvCxnSpPr>
      <xdr:spPr>
        <a:xfrm>
          <a:off x="2908300" y="139689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154178</xdr:rowOff>
    </xdr:from>
    <xdr:to>
      <xdr:col>10</xdr:col>
      <xdr:colOff>165100</xdr:colOff>
      <xdr:row>81</xdr:row>
      <xdr:rowOff>84328</xdr:rowOff>
    </xdr:to>
    <xdr:sp macro="" textlink="">
      <xdr:nvSpPr>
        <xdr:cNvPr id="294" name="楕円 293"/>
        <xdr:cNvSpPr/>
      </xdr:nvSpPr>
      <xdr:spPr>
        <a:xfrm>
          <a:off x="1968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33528</xdr:rowOff>
    </xdr:from>
    <xdr:to>
      <xdr:col>15</xdr:col>
      <xdr:colOff>50800</xdr:colOff>
      <xdr:row>81</xdr:row>
      <xdr:rowOff>81535</xdr:rowOff>
    </xdr:to>
    <xdr:cxnSp macro="">
      <xdr:nvCxnSpPr>
        <xdr:cNvPr id="295" name="直線コネクタ 294"/>
        <xdr:cNvCxnSpPr/>
      </xdr:nvCxnSpPr>
      <xdr:spPr>
        <a:xfrm>
          <a:off x="2019300" y="139209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6"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97"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98"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9"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169181</xdr:rowOff>
    </xdr:from>
    <xdr:ext cx="405111" cy="259045"/>
    <xdr:sp macro="" textlink="">
      <xdr:nvSpPr>
        <xdr:cNvPr id="300" name="n_1mainValue【福祉施設】&#10;有形固定資産減価償却率"/>
        <xdr:cNvSpPr txBox="1"/>
      </xdr:nvSpPr>
      <xdr:spPr>
        <a:xfrm>
          <a:off x="35820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123462</xdr:rowOff>
    </xdr:from>
    <xdr:ext cx="405111" cy="259045"/>
    <xdr:sp macro="" textlink="">
      <xdr:nvSpPr>
        <xdr:cNvPr id="301" name="n_2mainValue【福祉施設】&#10;有形固定資産減価償却率"/>
        <xdr:cNvSpPr txBox="1"/>
      </xdr:nvSpPr>
      <xdr:spPr>
        <a:xfrm>
          <a:off x="2705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75455</xdr:rowOff>
    </xdr:from>
    <xdr:ext cx="405111" cy="259045"/>
    <xdr:sp macro="" textlink="">
      <xdr:nvSpPr>
        <xdr:cNvPr id="302" name="n_3mainValue【福祉施設】&#10;有形固定資産減価償却率"/>
        <xdr:cNvSpPr txBox="1"/>
      </xdr:nvSpPr>
      <xdr:spPr>
        <a:xfrm>
          <a:off x="18167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6" name="直線コネクタ 325"/>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9"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30" name="直線コネクタ 329"/>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31"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32" name="フローチャート: 判断 331"/>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33" name="フローチャート: 判断 332"/>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34" name="フローチャート: 判断 333"/>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5" name="フローチャート: 判断 334"/>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6" name="フローチャート: 判断 335"/>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42" name="楕円 341"/>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43"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44" name="楕円 343"/>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45" name="直線コネクタ 344"/>
        <xdr:cNvCxnSpPr/>
      </xdr:nvCxnSpPr>
      <xdr:spPr>
        <a:xfrm>
          <a:off x="9639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46" name="楕円 345"/>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47" name="直線コネクタ 346"/>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48" name="楕円 347"/>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26670</xdr:rowOff>
    </xdr:to>
    <xdr:cxnSp macro="">
      <xdr:nvCxnSpPr>
        <xdr:cNvPr id="349" name="直線コネクタ 348"/>
        <xdr:cNvCxnSpPr/>
      </xdr:nvCxnSpPr>
      <xdr:spPr>
        <a:xfrm>
          <a:off x="7861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50"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51"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52"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53"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54"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55"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56"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8" name="直線コネクタ 36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9" name="テキスト ボックス 36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0" name="直線コネクタ 36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1" name="テキスト ボックス 37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2" name="直線コネクタ 37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3" name="テキスト ボックス 37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4" name="直線コネクタ 37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5" name="テキスト ボックス 37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7" name="テキスト ボックス 37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9" name="直線コネクタ 378"/>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80"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81" name="直線コネクタ 380"/>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82"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83" name="直線コネクタ 382"/>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384"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85" name="フローチャート: 判断 384"/>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6" name="フローチャート: 判断 38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7" name="フローチャート: 判断 386"/>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8" name="フローチャート: 判断 387"/>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9" name="フローチャート: 判断 388"/>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20828</xdr:rowOff>
    </xdr:from>
    <xdr:to>
      <xdr:col>24</xdr:col>
      <xdr:colOff>114300</xdr:colOff>
      <xdr:row>108</xdr:row>
      <xdr:rowOff>122428</xdr:rowOff>
    </xdr:to>
    <xdr:sp macro="" textlink="">
      <xdr:nvSpPr>
        <xdr:cNvPr id="395" name="楕円 394"/>
        <xdr:cNvSpPr/>
      </xdr:nvSpPr>
      <xdr:spPr>
        <a:xfrm>
          <a:off x="45847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107205</xdr:rowOff>
    </xdr:from>
    <xdr:ext cx="405111" cy="259045"/>
    <xdr:sp macro="" textlink="">
      <xdr:nvSpPr>
        <xdr:cNvPr id="396" name="【市民会館】&#10;有形固定資産減価償却率該当値テキスト"/>
        <xdr:cNvSpPr txBox="1"/>
      </xdr:nvSpPr>
      <xdr:spPr>
        <a:xfrm>
          <a:off x="4673600" y="1845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144272</xdr:rowOff>
    </xdr:from>
    <xdr:to>
      <xdr:col>20</xdr:col>
      <xdr:colOff>38100</xdr:colOff>
      <xdr:row>108</xdr:row>
      <xdr:rowOff>74422</xdr:rowOff>
    </xdr:to>
    <xdr:sp macro="" textlink="">
      <xdr:nvSpPr>
        <xdr:cNvPr id="397" name="楕円 396"/>
        <xdr:cNvSpPr/>
      </xdr:nvSpPr>
      <xdr:spPr>
        <a:xfrm>
          <a:off x="3746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23622</xdr:rowOff>
    </xdr:from>
    <xdr:to>
      <xdr:col>24</xdr:col>
      <xdr:colOff>63500</xdr:colOff>
      <xdr:row>108</xdr:row>
      <xdr:rowOff>71628</xdr:rowOff>
    </xdr:to>
    <xdr:cxnSp macro="">
      <xdr:nvCxnSpPr>
        <xdr:cNvPr id="398" name="直線コネクタ 397"/>
        <xdr:cNvCxnSpPr/>
      </xdr:nvCxnSpPr>
      <xdr:spPr>
        <a:xfrm>
          <a:off x="3797300" y="185402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96265</xdr:rowOff>
    </xdr:from>
    <xdr:to>
      <xdr:col>15</xdr:col>
      <xdr:colOff>101600</xdr:colOff>
      <xdr:row>108</xdr:row>
      <xdr:rowOff>26415</xdr:rowOff>
    </xdr:to>
    <xdr:sp macro="" textlink="">
      <xdr:nvSpPr>
        <xdr:cNvPr id="399" name="楕円 398"/>
        <xdr:cNvSpPr/>
      </xdr:nvSpPr>
      <xdr:spPr>
        <a:xfrm>
          <a:off x="2857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147065</xdr:rowOff>
    </xdr:from>
    <xdr:to>
      <xdr:col>19</xdr:col>
      <xdr:colOff>177800</xdr:colOff>
      <xdr:row>108</xdr:row>
      <xdr:rowOff>23622</xdr:rowOff>
    </xdr:to>
    <xdr:cxnSp macro="">
      <xdr:nvCxnSpPr>
        <xdr:cNvPr id="400" name="直線コネクタ 399"/>
        <xdr:cNvCxnSpPr/>
      </xdr:nvCxnSpPr>
      <xdr:spPr>
        <a:xfrm>
          <a:off x="2908300" y="184922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401" name="楕円 400"/>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107</xdr:row>
      <xdr:rowOff>147065</xdr:rowOff>
    </xdr:to>
    <xdr:cxnSp macro="">
      <xdr:nvCxnSpPr>
        <xdr:cNvPr id="402" name="直線コネクタ 401"/>
        <xdr:cNvCxnSpPr/>
      </xdr:nvCxnSpPr>
      <xdr:spPr>
        <a:xfrm>
          <a:off x="2019300" y="184442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3"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04"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05"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06"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65549</xdr:rowOff>
    </xdr:from>
    <xdr:ext cx="405111" cy="259045"/>
    <xdr:sp macro="" textlink="">
      <xdr:nvSpPr>
        <xdr:cNvPr id="407" name="n_1mainValue【市民会館】&#10;有形固定資産減価償却率"/>
        <xdr:cNvSpPr txBox="1"/>
      </xdr:nvSpPr>
      <xdr:spPr>
        <a:xfrm>
          <a:off x="3582044" y="185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17542</xdr:rowOff>
    </xdr:from>
    <xdr:ext cx="405111" cy="259045"/>
    <xdr:sp macro="" textlink="">
      <xdr:nvSpPr>
        <xdr:cNvPr id="408" name="n_2mainValue【市民会館】&#10;有形固定資産減価償却率"/>
        <xdr:cNvSpPr txBox="1"/>
      </xdr:nvSpPr>
      <xdr:spPr>
        <a:xfrm>
          <a:off x="2705744"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140988</xdr:rowOff>
    </xdr:from>
    <xdr:ext cx="405111" cy="259045"/>
    <xdr:sp macro="" textlink="">
      <xdr:nvSpPr>
        <xdr:cNvPr id="409" name="n_3mainValue【市民会館】&#10;有形固定資産減価償却率"/>
        <xdr:cNvSpPr txBox="1"/>
      </xdr:nvSpPr>
      <xdr:spPr>
        <a:xfrm>
          <a:off x="1816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33" name="直線コネクタ 432"/>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34"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35" name="直線コネクタ 434"/>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36"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7" name="直線コネクタ 436"/>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38"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9" name="フローチャート: 判断 438"/>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0" name="フローチャート: 判断 439"/>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1" name="フローチャート: 判断 440"/>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42" name="フローチャート: 判断 441"/>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43" name="フローチャート: 判断 442"/>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49" name="楕円 448"/>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50"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51" name="楕円 450"/>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45720</xdr:rowOff>
    </xdr:to>
    <xdr:cxnSp macro="">
      <xdr:nvCxnSpPr>
        <xdr:cNvPr id="452" name="直線コネクタ 451"/>
        <xdr:cNvCxnSpPr/>
      </xdr:nvCxnSpPr>
      <xdr:spPr>
        <a:xfrm>
          <a:off x="9639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53" name="楕円 452"/>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454" name="直線コネクタ 453"/>
        <xdr:cNvCxnSpPr/>
      </xdr:nvCxnSpPr>
      <xdr:spPr>
        <a:xfrm flipV="1">
          <a:off x="8750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170180</xdr:rowOff>
    </xdr:from>
    <xdr:to>
      <xdr:col>41</xdr:col>
      <xdr:colOff>101600</xdr:colOff>
      <xdr:row>106</xdr:row>
      <xdr:rowOff>100330</xdr:rowOff>
    </xdr:to>
    <xdr:sp macro="" textlink="">
      <xdr:nvSpPr>
        <xdr:cNvPr id="455" name="楕円 454"/>
        <xdr:cNvSpPr/>
      </xdr:nvSpPr>
      <xdr:spPr>
        <a:xfrm>
          <a:off x="781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49530</xdr:rowOff>
    </xdr:to>
    <xdr:cxnSp macro="">
      <xdr:nvCxnSpPr>
        <xdr:cNvPr id="456" name="直線コネクタ 455"/>
        <xdr:cNvCxnSpPr/>
      </xdr:nvCxnSpPr>
      <xdr:spPr>
        <a:xfrm>
          <a:off x="7861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57"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58"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59"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60"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87647</xdr:rowOff>
    </xdr:from>
    <xdr:ext cx="469744" cy="259045"/>
    <xdr:sp macro="" textlink="">
      <xdr:nvSpPr>
        <xdr:cNvPr id="461"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62"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91457</xdr:rowOff>
    </xdr:from>
    <xdr:ext cx="469744" cy="259045"/>
    <xdr:sp macro="" textlink="">
      <xdr:nvSpPr>
        <xdr:cNvPr id="463" name="n_3mainValue【市民会館】&#10;一人当たり面積"/>
        <xdr:cNvSpPr txBox="1"/>
      </xdr:nvSpPr>
      <xdr:spPr>
        <a:xfrm>
          <a:off x="7626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4" name="直線コネクタ 503"/>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6" name="直線コネクタ 50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7"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8" name="直線コネクタ 507"/>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9"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10" name="フローチャート: 判断 509"/>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11" name="フローチャート: 判断 510"/>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2" name="フローチャート: 判断 511"/>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3" name="フローチャート: 判断 512"/>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4" name="フローチャート: 判断 513"/>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520" name="楕円 519"/>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521" name="【保健センター・保健所】&#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22" name="楕円 521"/>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152400</xdr:rowOff>
    </xdr:to>
    <xdr:cxnSp macro="">
      <xdr:nvCxnSpPr>
        <xdr:cNvPr id="523" name="直線コネクタ 522"/>
        <xdr:cNvCxnSpPr/>
      </xdr:nvCxnSpPr>
      <xdr:spPr>
        <a:xfrm>
          <a:off x="15481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24" name="楕円 523"/>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525" name="直線コネクタ 524"/>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26" name="楕円 525"/>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527" name="直線コネクタ 526"/>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28"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9"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30"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31"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32"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33"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534" name="n_3mainValue【保健センター・保健所】&#10;有形固定資産減価償却率"/>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6" name="直線コネクタ 555"/>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8" name="直線コネクタ 55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9"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60" name="直線コネクタ 559"/>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61"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2" name="フローチャート: 判断 561"/>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3" name="フローチャート: 判断 562"/>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4" name="フローチャート: 判断 563"/>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5" name="フローチャート: 判断 564"/>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6" name="フローチャート: 判断 565"/>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572" name="楕円 571"/>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573" name="【保健センター・保健所】&#10;一人当たり面積該当値テキスト"/>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574" name="楕円 573"/>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575" name="直線コネクタ 574"/>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576" name="楕円 575"/>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577" name="直線コネクタ 576"/>
        <xdr:cNvCxnSpPr/>
      </xdr:nvCxnSpPr>
      <xdr:spPr>
        <a:xfrm>
          <a:off x="20434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578" name="楕円 577"/>
        <xdr:cNvSpPr/>
      </xdr:nvSpPr>
      <xdr:spPr>
        <a:xfrm>
          <a:off x="19494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84582</xdr:rowOff>
    </xdr:to>
    <xdr:cxnSp macro="">
      <xdr:nvCxnSpPr>
        <xdr:cNvPr id="579" name="直線コネクタ 578"/>
        <xdr:cNvCxnSpPr/>
      </xdr:nvCxnSpPr>
      <xdr:spPr>
        <a:xfrm>
          <a:off x="19545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80"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1"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2"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3"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584"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85" name="n_2mainValue【保健センター・保健所】&#10;一人当たり面積"/>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586" name="n_3mainValue【保健センター・保健所】&#10;一人当たり面積"/>
        <xdr:cNvSpPr txBox="1"/>
      </xdr:nvSpPr>
      <xdr:spPr>
        <a:xfrm>
          <a:off x="19310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2" name="直線コネクタ 611"/>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4" name="直線コネクタ 6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5"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6" name="直線コネクタ 615"/>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17"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18" name="フローチャート: 判断 617"/>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19" name="フローチャート: 判断 618"/>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20" name="フローチャート: 判断 619"/>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1" name="フローチャート: 判断 620"/>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2" name="フローチャート: 判断 621"/>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28" name="楕円 627"/>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29"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116295</xdr:rowOff>
    </xdr:from>
    <xdr:to>
      <xdr:col>81</xdr:col>
      <xdr:colOff>101600</xdr:colOff>
      <xdr:row>87</xdr:row>
      <xdr:rowOff>46445</xdr:rowOff>
    </xdr:to>
    <xdr:sp macro="" textlink="">
      <xdr:nvSpPr>
        <xdr:cNvPr id="630" name="楕円 629"/>
        <xdr:cNvSpPr/>
      </xdr:nvSpPr>
      <xdr:spPr>
        <a:xfrm>
          <a:off x="15430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167095</xdr:rowOff>
    </xdr:from>
    <xdr:to>
      <xdr:col>85</xdr:col>
      <xdr:colOff>127000</xdr:colOff>
      <xdr:row>86</xdr:row>
      <xdr:rowOff>168729</xdr:rowOff>
    </xdr:to>
    <xdr:cxnSp macro="">
      <xdr:nvCxnSpPr>
        <xdr:cNvPr id="631" name="直線コネクタ 630"/>
        <xdr:cNvCxnSpPr/>
      </xdr:nvCxnSpPr>
      <xdr:spPr>
        <a:xfrm>
          <a:off x="15481300" y="1491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108131</xdr:rowOff>
    </xdr:from>
    <xdr:to>
      <xdr:col>76</xdr:col>
      <xdr:colOff>165100</xdr:colOff>
      <xdr:row>87</xdr:row>
      <xdr:rowOff>38281</xdr:rowOff>
    </xdr:to>
    <xdr:sp macro="" textlink="">
      <xdr:nvSpPr>
        <xdr:cNvPr id="632" name="楕円 631"/>
        <xdr:cNvSpPr/>
      </xdr:nvSpPr>
      <xdr:spPr>
        <a:xfrm>
          <a:off x="14541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158931</xdr:rowOff>
    </xdr:from>
    <xdr:to>
      <xdr:col>81</xdr:col>
      <xdr:colOff>50800</xdr:colOff>
      <xdr:row>86</xdr:row>
      <xdr:rowOff>167095</xdr:rowOff>
    </xdr:to>
    <xdr:cxnSp macro="">
      <xdr:nvCxnSpPr>
        <xdr:cNvPr id="633" name="直線コネクタ 632"/>
        <xdr:cNvCxnSpPr/>
      </xdr:nvCxnSpPr>
      <xdr:spPr>
        <a:xfrm>
          <a:off x="14592300" y="149036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xdr:rowOff>
    </xdr:from>
    <xdr:to>
      <xdr:col>72</xdr:col>
      <xdr:colOff>38100</xdr:colOff>
      <xdr:row>82</xdr:row>
      <xdr:rowOff>110127</xdr:rowOff>
    </xdr:to>
    <xdr:sp macro="" textlink="">
      <xdr:nvSpPr>
        <xdr:cNvPr id="634" name="楕円 633"/>
        <xdr:cNvSpPr/>
      </xdr:nvSpPr>
      <xdr:spPr>
        <a:xfrm>
          <a:off x="13652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59327</xdr:rowOff>
    </xdr:from>
    <xdr:to>
      <xdr:col>76</xdr:col>
      <xdr:colOff>114300</xdr:colOff>
      <xdr:row>86</xdr:row>
      <xdr:rowOff>158931</xdr:rowOff>
    </xdr:to>
    <xdr:cxnSp macro="">
      <xdr:nvCxnSpPr>
        <xdr:cNvPr id="635" name="直線コネクタ 634"/>
        <xdr:cNvCxnSpPr/>
      </xdr:nvCxnSpPr>
      <xdr:spPr>
        <a:xfrm>
          <a:off x="13703300" y="14118227"/>
          <a:ext cx="889000" cy="7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36"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37"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38"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39"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37572</xdr:rowOff>
    </xdr:from>
    <xdr:ext cx="405111" cy="259045"/>
    <xdr:sp macro="" textlink="">
      <xdr:nvSpPr>
        <xdr:cNvPr id="640" name="n_1mainValue【消防施設】&#10;有形固定資産減価償却率"/>
        <xdr:cNvSpPr txBox="1"/>
      </xdr:nvSpPr>
      <xdr:spPr>
        <a:xfrm>
          <a:off x="152660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29408</xdr:rowOff>
    </xdr:from>
    <xdr:ext cx="405111" cy="259045"/>
    <xdr:sp macro="" textlink="">
      <xdr:nvSpPr>
        <xdr:cNvPr id="641" name="n_2mainValue【消防施設】&#10;有形固定資産減価償却率"/>
        <xdr:cNvSpPr txBox="1"/>
      </xdr:nvSpPr>
      <xdr:spPr>
        <a:xfrm>
          <a:off x="143897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101254</xdr:rowOff>
    </xdr:from>
    <xdr:ext cx="405111" cy="259045"/>
    <xdr:sp macro="" textlink="">
      <xdr:nvSpPr>
        <xdr:cNvPr id="642" name="n_3mainValue【消防施設】&#10;有形固定資産減価償却率"/>
        <xdr:cNvSpPr txBox="1"/>
      </xdr:nvSpPr>
      <xdr:spPr>
        <a:xfrm>
          <a:off x="13500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64" name="直線コネクタ 663"/>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65"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66" name="直線コネクタ 665"/>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67"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68" name="直線コネクタ 66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669"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70" name="フローチャート: 判断 669"/>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1" name="フローチャート: 判断 670"/>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2" name="フローチャート: 判断 67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3" name="フローチャート: 判断 672"/>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74" name="フローチャート: 判断 673"/>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80" name="楕円 67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81"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82" name="楕円 681"/>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83" name="直線コネクタ 682"/>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84" name="楕円 683"/>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85" name="直線コネクタ 684"/>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86" name="楕円 685"/>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687" name="直線コネクタ 686"/>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688"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8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90"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1"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92"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93" name="n_2main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94"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20" name="直線コネクタ 719"/>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1"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2" name="直線コネクタ 721"/>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23"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24" name="直線コネクタ 723"/>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25"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6" name="フローチャート: 判断 725"/>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7" name="フローチャート: 判断 72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28" name="フローチャート: 判断 727"/>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29" name="フローチャート: 判断 728"/>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30" name="フローチャート: 判断 729"/>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736" name="楕円 735"/>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155683</xdr:rowOff>
    </xdr:from>
    <xdr:ext cx="405111" cy="259045"/>
    <xdr:sp macro="" textlink="">
      <xdr:nvSpPr>
        <xdr:cNvPr id="737" name="【庁舎】&#10;有形固定資産減価償却率該当値テキスト"/>
        <xdr:cNvSpPr txBox="1"/>
      </xdr:nvSpPr>
      <xdr:spPr>
        <a:xfrm>
          <a:off x="16357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157662</xdr:rowOff>
    </xdr:from>
    <xdr:to>
      <xdr:col>81</xdr:col>
      <xdr:colOff>101600</xdr:colOff>
      <xdr:row>108</xdr:row>
      <xdr:rowOff>87812</xdr:rowOff>
    </xdr:to>
    <xdr:sp macro="" textlink="">
      <xdr:nvSpPr>
        <xdr:cNvPr id="738" name="楕円 737"/>
        <xdr:cNvSpPr/>
      </xdr:nvSpPr>
      <xdr:spPr>
        <a:xfrm>
          <a:off x="15430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37012</xdr:rowOff>
    </xdr:from>
    <xdr:to>
      <xdr:col>85</xdr:col>
      <xdr:colOff>127000</xdr:colOff>
      <xdr:row>108</xdr:row>
      <xdr:rowOff>56606</xdr:rowOff>
    </xdr:to>
    <xdr:cxnSp macro="">
      <xdr:nvCxnSpPr>
        <xdr:cNvPr id="739" name="直線コネクタ 738"/>
        <xdr:cNvCxnSpPr/>
      </xdr:nvCxnSpPr>
      <xdr:spPr>
        <a:xfrm>
          <a:off x="15481300" y="185536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136434</xdr:rowOff>
    </xdr:from>
    <xdr:to>
      <xdr:col>76</xdr:col>
      <xdr:colOff>165100</xdr:colOff>
      <xdr:row>108</xdr:row>
      <xdr:rowOff>66584</xdr:rowOff>
    </xdr:to>
    <xdr:sp macro="" textlink="">
      <xdr:nvSpPr>
        <xdr:cNvPr id="740" name="楕円 739"/>
        <xdr:cNvSpPr/>
      </xdr:nvSpPr>
      <xdr:spPr>
        <a:xfrm>
          <a:off x="14541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15784</xdr:rowOff>
    </xdr:from>
    <xdr:to>
      <xdr:col>81</xdr:col>
      <xdr:colOff>50800</xdr:colOff>
      <xdr:row>108</xdr:row>
      <xdr:rowOff>37012</xdr:rowOff>
    </xdr:to>
    <xdr:cxnSp macro="">
      <xdr:nvCxnSpPr>
        <xdr:cNvPr id="741" name="直線コネクタ 740"/>
        <xdr:cNvCxnSpPr/>
      </xdr:nvCxnSpPr>
      <xdr:spPr>
        <a:xfrm>
          <a:off x="14592300" y="185323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742" name="楕円 741"/>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15784</xdr:rowOff>
    </xdr:to>
    <xdr:cxnSp macro="">
      <xdr:nvCxnSpPr>
        <xdr:cNvPr id="743" name="直線コネクタ 742"/>
        <xdr:cNvCxnSpPr/>
      </xdr:nvCxnSpPr>
      <xdr:spPr>
        <a:xfrm>
          <a:off x="13703300" y="18512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45"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46"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47"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78939</xdr:rowOff>
    </xdr:from>
    <xdr:ext cx="405111" cy="259045"/>
    <xdr:sp macro="" textlink="">
      <xdr:nvSpPr>
        <xdr:cNvPr id="748" name="n_1mainValue【庁舎】&#10;有形固定資産減価償却率"/>
        <xdr:cNvSpPr txBox="1"/>
      </xdr:nvSpPr>
      <xdr:spPr>
        <a:xfrm>
          <a:off x="152660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57711</xdr:rowOff>
    </xdr:from>
    <xdr:ext cx="405111" cy="259045"/>
    <xdr:sp macro="" textlink="">
      <xdr:nvSpPr>
        <xdr:cNvPr id="749" name="n_2mainValue【庁舎】&#10;有形固定資産減価償却率"/>
        <xdr:cNvSpPr txBox="1"/>
      </xdr:nvSpPr>
      <xdr:spPr>
        <a:xfrm>
          <a:off x="14389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750" name="n_3mainValue【庁舎】&#10;有形固定資産減価償却率"/>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74" name="直線コネクタ 773"/>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5"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6" name="直線コネクタ 77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77"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78" name="直線コネクタ 777"/>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79"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80" name="フローチャート: 判断 779"/>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81" name="フローチャート: 判断 780"/>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82" name="フローチャート: 判断 781"/>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83" name="フローチャート: 判断 782"/>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84" name="フローチャート: 判断 783"/>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65405</xdr:rowOff>
    </xdr:from>
    <xdr:to>
      <xdr:col>116</xdr:col>
      <xdr:colOff>114300</xdr:colOff>
      <xdr:row>107</xdr:row>
      <xdr:rowOff>167005</xdr:rowOff>
    </xdr:to>
    <xdr:sp macro="" textlink="">
      <xdr:nvSpPr>
        <xdr:cNvPr id="790" name="楕円 789"/>
        <xdr:cNvSpPr/>
      </xdr:nvSpPr>
      <xdr:spPr>
        <a:xfrm>
          <a:off x="22110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43832</xdr:rowOff>
    </xdr:from>
    <xdr:ext cx="469744" cy="259045"/>
    <xdr:sp macro="" textlink="">
      <xdr:nvSpPr>
        <xdr:cNvPr id="791" name="【庁舎】&#10;一人当たり面積該当値テキスト"/>
        <xdr:cNvSpPr txBox="1"/>
      </xdr:nvSpPr>
      <xdr:spPr>
        <a:xfrm>
          <a:off x="22199600"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65405</xdr:rowOff>
    </xdr:from>
    <xdr:to>
      <xdr:col>112</xdr:col>
      <xdr:colOff>38100</xdr:colOff>
      <xdr:row>107</xdr:row>
      <xdr:rowOff>167005</xdr:rowOff>
    </xdr:to>
    <xdr:sp macro="" textlink="">
      <xdr:nvSpPr>
        <xdr:cNvPr id="792" name="楕円 791"/>
        <xdr:cNvSpPr/>
      </xdr:nvSpPr>
      <xdr:spPr>
        <a:xfrm>
          <a:off x="21272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116205</xdr:rowOff>
    </xdr:from>
    <xdr:to>
      <xdr:col>116</xdr:col>
      <xdr:colOff>63500</xdr:colOff>
      <xdr:row>107</xdr:row>
      <xdr:rowOff>116205</xdr:rowOff>
    </xdr:to>
    <xdr:cxnSp macro="">
      <xdr:nvCxnSpPr>
        <xdr:cNvPr id="793" name="直線コネクタ 792"/>
        <xdr:cNvCxnSpPr/>
      </xdr:nvCxnSpPr>
      <xdr:spPr>
        <a:xfrm>
          <a:off x="21323300" y="1846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94" name="楕円 793"/>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116205</xdr:rowOff>
    </xdr:from>
    <xdr:to>
      <xdr:col>111</xdr:col>
      <xdr:colOff>177800</xdr:colOff>
      <xdr:row>107</xdr:row>
      <xdr:rowOff>118111</xdr:rowOff>
    </xdr:to>
    <xdr:cxnSp macro="">
      <xdr:nvCxnSpPr>
        <xdr:cNvPr id="795" name="直線コネクタ 794"/>
        <xdr:cNvCxnSpPr/>
      </xdr:nvCxnSpPr>
      <xdr:spPr>
        <a:xfrm flipV="1">
          <a:off x="20434300" y="184613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796" name="楕円 795"/>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118111</xdr:rowOff>
    </xdr:to>
    <xdr:cxnSp macro="">
      <xdr:nvCxnSpPr>
        <xdr:cNvPr id="797" name="直線コネクタ 796"/>
        <xdr:cNvCxnSpPr/>
      </xdr:nvCxnSpPr>
      <xdr:spPr>
        <a:xfrm>
          <a:off x="19545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98"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99"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00"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01"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158132</xdr:rowOff>
    </xdr:from>
    <xdr:ext cx="469744" cy="259045"/>
    <xdr:sp macro="" textlink="">
      <xdr:nvSpPr>
        <xdr:cNvPr id="802" name="n_1mainValue【庁舎】&#10;一人当たり面積"/>
        <xdr:cNvSpPr txBox="1"/>
      </xdr:nvSpPr>
      <xdr:spPr>
        <a:xfrm>
          <a:off x="210757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03" name="n_2mainValue【庁舎】&#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804" name="n_3mainValue【庁舎】&#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類似団体と比較して有形固定資産減価償却率は高い傾向であり、その中でも特に高い施設は、体育館・プール、消防施設、庁舎となっている。</a:t>
          </a:r>
          <a:endParaRPr lang="ja-JP" altLang="ja-JP" sz="1400">
            <a:effectLst/>
          </a:endParaRPr>
        </a:p>
        <a:p>
          <a:r>
            <a:rPr kumimoji="1" lang="ja-JP" altLang="ja-JP" sz="1100">
              <a:solidFill>
                <a:schemeClr val="dk1"/>
              </a:solidFill>
              <a:effectLst/>
              <a:latin typeface="+mn-lt"/>
              <a:ea typeface="+mn-ea"/>
              <a:cs typeface="+mn-cs"/>
            </a:rPr>
            <a:t>償却率が高い施設の中で、庁舎については、第一庁舎が築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年を超えており、今後投資を行い償却率の改善を図る。また、消防施設については、消防団詰所が築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年を超えているため、令和４年度以降に施設の改修計画を策定予定であり、計画に基づき適正な管理を推進していく。</a:t>
          </a:r>
          <a:endParaRPr lang="ja-JP" altLang="ja-JP" sz="1400">
            <a:effectLst/>
          </a:endParaRPr>
        </a:p>
        <a:p>
          <a:r>
            <a:rPr kumimoji="1" lang="ja-JP" altLang="ja-JP" sz="1100">
              <a:solidFill>
                <a:schemeClr val="dk1"/>
              </a:solidFill>
              <a:effectLst/>
              <a:latin typeface="+mn-lt"/>
              <a:ea typeface="+mn-ea"/>
              <a:cs typeface="+mn-cs"/>
            </a:rPr>
            <a:t>償却率が低い施設の図書館については、建築年数が比較的新しく、改修等を行っているため、比較的償却率が低くなっている。</a:t>
          </a:r>
          <a:endParaRPr lang="ja-JP" altLang="ja-JP" sz="1400">
            <a:effectLst/>
          </a:endParaRPr>
        </a:p>
        <a:p>
          <a:r>
            <a:rPr kumimoji="1" lang="ja-JP" altLang="ja-JP" sz="1100">
              <a:solidFill>
                <a:schemeClr val="dk1"/>
              </a:solidFill>
              <a:effectLst/>
              <a:latin typeface="+mn-lt"/>
              <a:ea typeface="+mn-ea"/>
              <a:cs typeface="+mn-cs"/>
            </a:rPr>
            <a:t>今後、公共施設の老朽化に対し投資が増加することは確実であり、将来の利用需要の分析や施設の統廃合をはじめとした複合化を想定したうえで、適切な施設管理を図っていく。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３ヶ月平均値で算出している。令和２年度は前年度と同率で推移し、全国平均、県平均をいずれも上回っている。今後も高齢化による社会福祉費等の財政需要が増加する見込みであり、税収をはじめとした歳入の安定的な確保により財政基盤の安定を図り、財政力指数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減少し、全国平均、県平均をいずれも下回っている。地方消費税交付金の増により経常経費に充当する一般財源が増加したことが要因である。経常収支比率は一般的に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％が適正水準といわれており、比較的良好な水準を確保しているものの、今後は普通建設事業の増加に伴い公債費増加の懸念要因があることから、事業等の見直しにより財源の効果的な配分に努めていく。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43497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16762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43497</xdr:rowOff>
    </xdr:from>
    <xdr:to>
      <xdr:col>19</xdr:col>
      <xdr:colOff>133350</xdr:colOff>
      <xdr:row>60</xdr:row>
      <xdr:rowOff>164147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3049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140018</xdr:rowOff>
    </xdr:from>
    <xdr:to>
      <xdr:col>15</xdr:col>
      <xdr:colOff>82550</xdr:colOff>
      <xdr:row>60</xdr:row>
      <xdr:rowOff>164147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270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19368</xdr:rowOff>
    </xdr:from>
    <xdr:to>
      <xdr:col>11</xdr:col>
      <xdr:colOff>31750</xdr:colOff>
      <xdr:row>60</xdr:row>
      <xdr:rowOff>140018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0636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93997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164147</xdr:rowOff>
    </xdr:from>
    <xdr:to>
      <xdr:col>19</xdr:col>
      <xdr:colOff>184150</xdr:colOff>
      <xdr:row>60</xdr:row>
      <xdr:rowOff>94297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104474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89218</xdr:rowOff>
    </xdr:from>
    <xdr:to>
      <xdr:col>11</xdr:col>
      <xdr:colOff>82550</xdr:colOff>
      <xdr:row>61</xdr:row>
      <xdr:rowOff>19368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29545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140018</xdr:rowOff>
    </xdr:from>
    <xdr:to>
      <xdr:col>7</xdr:col>
      <xdr:colOff>31750</xdr:colOff>
      <xdr:row>60</xdr:row>
      <xdr:rowOff>70168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80345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令和２年度は全国平均を下回ったものの、県平均および類似団体については上回る結果となった。内訳については、人件費において県平均を大きく下回り、前年度と比較して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円減少している。また、物件費は県平均を大きく上回り、前年度と比較して一人当たりの決算額が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教育推進費等の委託料の増加が要因となっている。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117701</xdr:rowOff>
    </xdr:from>
    <xdr:to>
      <xdr:col>23</xdr:col>
      <xdr:colOff>133350</xdr:colOff>
      <xdr:row>83</xdr:row>
      <xdr:rowOff>110714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76601"/>
          <a:ext cx="838200" cy="16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86274</xdr:rowOff>
    </xdr:from>
    <xdr:to>
      <xdr:col>19</xdr:col>
      <xdr:colOff>133350</xdr:colOff>
      <xdr:row>82</xdr:row>
      <xdr:rowOff>117701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5174"/>
          <a:ext cx="8890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57846</xdr:rowOff>
    </xdr:from>
    <xdr:to>
      <xdr:col>15</xdr:col>
      <xdr:colOff>82550</xdr:colOff>
      <xdr:row>82</xdr:row>
      <xdr:rowOff>86274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6746"/>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25685</xdr:rowOff>
    </xdr:from>
    <xdr:to>
      <xdr:col>11</xdr:col>
      <xdr:colOff>31750</xdr:colOff>
      <xdr:row>82</xdr:row>
      <xdr:rowOff>57846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4585"/>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59914</xdr:rowOff>
    </xdr:from>
    <xdr:to>
      <xdr:col>23</xdr:col>
      <xdr:colOff>184150</xdr:colOff>
      <xdr:row>83</xdr:row>
      <xdr:rowOff>161514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31991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66901</xdr:rowOff>
    </xdr:from>
    <xdr:to>
      <xdr:col>19</xdr:col>
      <xdr:colOff>184150</xdr:colOff>
      <xdr:row>82</xdr:row>
      <xdr:rowOff>168501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9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35474</xdr:rowOff>
    </xdr:from>
    <xdr:to>
      <xdr:col>15</xdr:col>
      <xdr:colOff>133350</xdr:colOff>
      <xdr:row>82</xdr:row>
      <xdr:rowOff>137074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147251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7046</xdr:rowOff>
    </xdr:from>
    <xdr:to>
      <xdr:col>11</xdr:col>
      <xdr:colOff>82550</xdr:colOff>
      <xdr:row>82</xdr:row>
      <xdr:rowOff>108646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118823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146335</xdr:rowOff>
    </xdr:from>
    <xdr:to>
      <xdr:col>7</xdr:col>
      <xdr:colOff>31750</xdr:colOff>
      <xdr:row>82</xdr:row>
      <xdr:rowOff>76485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86662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全国町村平均は上回っているが、全国市平均および類似団体平均は下回っている。昨年に比べ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の減少となっている。当該数値は職員の年齢層が大きく影響していることから、長期的な視野で改善を目指すため、年齢構成の平準化に向けて職員採用の適正化を図っていく。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532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全国平均、県平均いずれも下回る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高根沢町定数管理計画（第２期　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年度～令和２年度）に基づき、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事務の合理化、効率化に努めてきたことにより、少人数での行政運営を行ってきた。今後も安定した行政運営を実施していくため、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高根沢町定数管理計画（第３期　令和３年度～令和７年度）を念頭に置きながら職員の定数管理を行っていく。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4717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827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60</xdr:row>
      <xdr:rowOff>1270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52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136525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0036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84818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125367</xdr:rowOff>
    </xdr:from>
    <xdr:to>
      <xdr:col>81</xdr:col>
      <xdr:colOff>95250</xdr:colOff>
      <xdr:row>60</xdr:row>
      <xdr:rowOff>55517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141894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34018</xdr:rowOff>
    </xdr:from>
    <xdr:to>
      <xdr:col>64</xdr:col>
      <xdr:colOff>152400</xdr:colOff>
      <xdr:row>59</xdr:row>
      <xdr:rowOff>135618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公債費は前年と比較し減となったことにより、町が負担する公債費は減少し、実質公債費比率は減少した。今後も起債の新規発行の抑制等により管理を徹底していく。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90715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4376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166551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05815"/>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166551</xdr:rowOff>
    </xdr:from>
    <xdr:to>
      <xdr:col>72</xdr:col>
      <xdr:colOff>203200</xdr:colOff>
      <xdr:row>39</xdr:row>
      <xdr:rowOff>70938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816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91622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115751</xdr:rowOff>
    </xdr:from>
    <xdr:to>
      <xdr:col>73</xdr:col>
      <xdr:colOff>44450</xdr:colOff>
      <xdr:row>39</xdr:row>
      <xdr:rowOff>45901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56078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令和２年度は前年度比較し</a:t>
          </a:r>
          <a:r>
            <a:rPr kumimoji="1" lang="en-US" altLang="ja-JP" sz="1300">
              <a:latin typeface="ＭＳ Ｐゴシック" panose="020B0600070205080204" pitchFamily="50" charset="-128"/>
              <a:ea typeface="ＭＳ Ｐゴシック" panose="020B0600070205080204" pitchFamily="50" charset="-128"/>
            </a:rPr>
            <a:t>1.5p</a:t>
          </a:r>
          <a:r>
            <a:rPr kumimoji="1" lang="ja-JP" altLang="en-US" sz="1300">
              <a:latin typeface="ＭＳ Ｐゴシック" panose="020B0600070205080204" pitchFamily="50" charset="-128"/>
              <a:ea typeface="ＭＳ Ｐゴシック" panose="020B0600070205080204" pitchFamily="50" charset="-128"/>
            </a:rPr>
            <a:t>増加しているが、全国平均及び県平均、類似団体平均をいずれも下回った。今後も事務の効率化に努めることで、人件費の適正管理を推進していく。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国平均及び県平均、類似団体平均を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上回っている。指定管理者制度や事業の民間委託などが大きな要因であり、物件費が増える半面、人件費が減少する傾向となっている。今後も委託内容の精査を行い、人件費とのバランスを図りながら事務効率の向上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20</xdr:row>
      <xdr:rowOff>23586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239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23586</xdr:rowOff>
    </xdr:from>
    <xdr:to>
      <xdr:col>78</xdr:col>
      <xdr:colOff>69850</xdr:colOff>
      <xdr:row>21</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52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48078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637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48078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61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168728</xdr:rowOff>
    </xdr:from>
    <xdr:to>
      <xdr:col>69</xdr:col>
      <xdr:colOff>142875</xdr:colOff>
      <xdr:row>21</xdr:row>
      <xdr:rowOff>98878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83655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0.1p</a:t>
          </a:r>
          <a:r>
            <a:rPr kumimoji="1" lang="ja-JP" altLang="en-US" sz="1300">
              <a:latin typeface="ＭＳ Ｐゴシック" panose="020B0600070205080204" pitchFamily="50" charset="-128"/>
              <a:ea typeface="ＭＳ Ｐゴシック" panose="020B0600070205080204" pitchFamily="50" charset="-128"/>
            </a:rPr>
            <a:t>の減少となり、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扶助費は、高齢化による医療費の増加などにより社会保障経費の増加が見込まれているため、財政を圧迫する上昇傾向に歯止めがかけられるよう注視していく。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その他の内訳としては、大半が特別会計等への繰出金で構成されている。今後も特別会計等への繰出しについて、事業内容を精査したうえで、適正な投資を行っていく。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6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76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た。経常的な補助金等の大半は一部事務組合への負担金で構成されており、環境施設の建設負担金が比率を押し上げる要因となっている。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174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9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の減少となり、全国平均及び県平均、類似団体平均をい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れも下回った。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起債の発行抑制により起債残高が減少しているが、平成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年度以降の施設更新に伴う普通建設事業費の増加に伴い、地方債償還額が増加することが見込まれている。自主財源と依存財源のバランスに注意しながら、健全な財政運営に努めていく。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158024</xdr:rowOff>
    </xdr:from>
    <xdr:to>
      <xdr:col>24</xdr:col>
      <xdr:colOff>25400</xdr:colOff>
      <xdr:row>76</xdr:row>
      <xdr:rowOff>19231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16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19231</xdr:rowOff>
    </xdr:from>
    <xdr:to>
      <xdr:col>19</xdr:col>
      <xdr:colOff>187325</xdr:colOff>
      <xdr:row>76</xdr:row>
      <xdr:rowOff>38826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49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78014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69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110671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107224</xdr:rowOff>
    </xdr:from>
    <xdr:to>
      <xdr:col>24</xdr:col>
      <xdr:colOff>76200</xdr:colOff>
      <xdr:row>76</xdr:row>
      <xdr:rowOff>37374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123751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80208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内訳は、人件費、補助費、物件費が主であり、今後も各費目の適正な歳出に努めていく。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886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06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80670</xdr:rowOff>
    </xdr:from>
    <xdr:to>
      <xdr:col>29</xdr:col>
      <xdr:colOff>127000</xdr:colOff>
      <xdr:row>18</xdr:row>
      <xdr:rowOff>82140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14395"/>
          <a:ext cx="647700" cy="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80670</xdr:rowOff>
    </xdr:from>
    <xdr:to>
      <xdr:col>26</xdr:col>
      <xdr:colOff>50800</xdr:colOff>
      <xdr:row>18</xdr:row>
      <xdr:rowOff>102126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4395"/>
          <a:ext cx="6985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102126</xdr:rowOff>
    </xdr:from>
    <xdr:to>
      <xdr:col>22</xdr:col>
      <xdr:colOff>114300</xdr:colOff>
      <xdr:row>18</xdr:row>
      <xdr:rowOff>135355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5851"/>
          <a:ext cx="698500" cy="3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135355</xdr:rowOff>
    </xdr:from>
    <xdr:to>
      <xdr:col>18</xdr:col>
      <xdr:colOff>177800</xdr:colOff>
      <xdr:row>18</xdr:row>
      <xdr:rowOff>136563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908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31340</xdr:rowOff>
    </xdr:from>
    <xdr:to>
      <xdr:col>29</xdr:col>
      <xdr:colOff>177800</xdr:colOff>
      <xdr:row>18</xdr:row>
      <xdr:rowOff>132940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29870</xdr:rowOff>
    </xdr:from>
    <xdr:to>
      <xdr:col>26</xdr:col>
      <xdr:colOff>101600</xdr:colOff>
      <xdr:row>18</xdr:row>
      <xdr:rowOff>131470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116247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51326</xdr:rowOff>
    </xdr:from>
    <xdr:to>
      <xdr:col>22</xdr:col>
      <xdr:colOff>165100</xdr:colOff>
      <xdr:row>18</xdr:row>
      <xdr:rowOff>152926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137703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84555</xdr:rowOff>
    </xdr:from>
    <xdr:to>
      <xdr:col>19</xdr:col>
      <xdr:colOff>38100</xdr:colOff>
      <xdr:row>19</xdr:row>
      <xdr:rowOff>14705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170932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85763</xdr:rowOff>
    </xdr:from>
    <xdr:to>
      <xdr:col>15</xdr:col>
      <xdr:colOff>101600</xdr:colOff>
      <xdr:row>19</xdr:row>
      <xdr:rowOff>15913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6109</xdr:rowOff>
    </xdr:from>
    <xdr:to>
      <xdr:col>29</xdr:col>
      <xdr:colOff>127000</xdr:colOff>
      <xdr:row>37</xdr:row>
      <xdr:rowOff>22472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0809"/>
          <a:ext cx="647700" cy="1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167005</xdr:rowOff>
    </xdr:from>
    <xdr:to>
      <xdr:col>26</xdr:col>
      <xdr:colOff>50800</xdr:colOff>
      <xdr:row>37</xdr:row>
      <xdr:rowOff>6109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20255"/>
          <a:ext cx="698500" cy="1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100158</xdr:rowOff>
    </xdr:from>
    <xdr:to>
      <xdr:col>22</xdr:col>
      <xdr:colOff>114300</xdr:colOff>
      <xdr:row>36</xdr:row>
      <xdr:rowOff>167005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53408"/>
          <a:ext cx="698500" cy="66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64459</xdr:rowOff>
    </xdr:from>
    <xdr:to>
      <xdr:col>18</xdr:col>
      <xdr:colOff>177800</xdr:colOff>
      <xdr:row>36</xdr:row>
      <xdr:rowOff>100158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17709"/>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143122</xdr:rowOff>
    </xdr:from>
    <xdr:to>
      <xdr:col>29</xdr:col>
      <xdr:colOff>177800</xdr:colOff>
      <xdr:row>37</xdr:row>
      <xdr:rowOff>73272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115199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6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126759</xdr:rowOff>
    </xdr:from>
    <xdr:to>
      <xdr:col>26</xdr:col>
      <xdr:colOff>101600</xdr:colOff>
      <xdr:row>37</xdr:row>
      <xdr:rowOff>56909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41686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116205</xdr:rowOff>
    </xdr:from>
    <xdr:to>
      <xdr:col>22</xdr:col>
      <xdr:colOff>165100</xdr:colOff>
      <xdr:row>37</xdr:row>
      <xdr:rowOff>46355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49358</xdr:rowOff>
    </xdr:from>
    <xdr:to>
      <xdr:col>19</xdr:col>
      <xdr:colOff>38100</xdr:colOff>
      <xdr:row>36</xdr:row>
      <xdr:rowOff>150958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135735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13659</xdr:rowOff>
    </xdr:from>
    <xdr:to>
      <xdr:col>15</xdr:col>
      <xdr:colOff>101600</xdr:colOff>
      <xdr:row>36</xdr:row>
      <xdr:rowOff>115259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100036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21399</xdr:rowOff>
    </xdr:from>
    <xdr:to>
      <xdr:col>24</xdr:col>
      <xdr:colOff>63500</xdr:colOff>
      <xdr:row>38</xdr:row>
      <xdr:rowOff>92412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36499"/>
          <a:ext cx="8382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92412</xdr:rowOff>
    </xdr:from>
    <xdr:to>
      <xdr:col>19</xdr:col>
      <xdr:colOff>177800</xdr:colOff>
      <xdr:row>38</xdr:row>
      <xdr:rowOff>126229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7512"/>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126229</xdr:rowOff>
    </xdr:from>
    <xdr:to>
      <xdr:col>15</xdr:col>
      <xdr:colOff>50800</xdr:colOff>
      <xdr:row>38</xdr:row>
      <xdr:rowOff>130589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4132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118195</xdr:rowOff>
    </xdr:from>
    <xdr:to>
      <xdr:col>10</xdr:col>
      <xdr:colOff>114300</xdr:colOff>
      <xdr:row>38</xdr:row>
      <xdr:rowOff>130589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33295"/>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142049</xdr:rowOff>
    </xdr:from>
    <xdr:to>
      <xdr:col>24</xdr:col>
      <xdr:colOff>114300</xdr:colOff>
      <xdr:row>38</xdr:row>
      <xdr:rowOff>72199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120476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41612</xdr:rowOff>
    </xdr:from>
    <xdr:to>
      <xdr:col>20</xdr:col>
      <xdr:colOff>38100</xdr:colOff>
      <xdr:row>38</xdr:row>
      <xdr:rowOff>143212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134339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75429</xdr:rowOff>
    </xdr:from>
    <xdr:to>
      <xdr:col>15</xdr:col>
      <xdr:colOff>101600</xdr:colOff>
      <xdr:row>39</xdr:row>
      <xdr:rowOff>5579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168156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79789</xdr:rowOff>
    </xdr:from>
    <xdr:to>
      <xdr:col>10</xdr:col>
      <xdr:colOff>165100</xdr:colOff>
      <xdr:row>39</xdr:row>
      <xdr:rowOff>9939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67395</xdr:rowOff>
    </xdr:from>
    <xdr:to>
      <xdr:col>6</xdr:col>
      <xdr:colOff>38100</xdr:colOff>
      <xdr:row>38</xdr:row>
      <xdr:rowOff>168995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160122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141377</xdr:rowOff>
    </xdr:from>
    <xdr:to>
      <xdr:col>24</xdr:col>
      <xdr:colOff>63500</xdr:colOff>
      <xdr:row>54</xdr:row>
      <xdr:rowOff>137205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28227"/>
          <a:ext cx="8382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137205</xdr:rowOff>
    </xdr:from>
    <xdr:to>
      <xdr:col>19</xdr:col>
      <xdr:colOff>177800</xdr:colOff>
      <xdr:row>54</xdr:row>
      <xdr:rowOff>153950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95505"/>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153950</xdr:rowOff>
    </xdr:from>
    <xdr:to>
      <xdr:col>15</xdr:col>
      <xdr:colOff>50800</xdr:colOff>
      <xdr:row>55</xdr:row>
      <xdr:rowOff>20733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12250"/>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20733</xdr:rowOff>
    </xdr:from>
    <xdr:to>
      <xdr:col>10</xdr:col>
      <xdr:colOff>114300</xdr:colOff>
      <xdr:row>55</xdr:row>
      <xdr:rowOff>87637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50483"/>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90577</xdr:rowOff>
    </xdr:from>
    <xdr:to>
      <xdr:col>24</xdr:col>
      <xdr:colOff>114300</xdr:colOff>
      <xdr:row>54</xdr:row>
      <xdr:rowOff>20727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113454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86405</xdr:rowOff>
    </xdr:from>
    <xdr:to>
      <xdr:col>20</xdr:col>
      <xdr:colOff>38100</xdr:colOff>
      <xdr:row>55</xdr:row>
      <xdr:rowOff>16555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33082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1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103150</xdr:rowOff>
    </xdr:from>
    <xdr:to>
      <xdr:col>15</xdr:col>
      <xdr:colOff>101600</xdr:colOff>
      <xdr:row>55</xdr:row>
      <xdr:rowOff>33300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49827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141383</xdr:rowOff>
    </xdr:from>
    <xdr:to>
      <xdr:col>10</xdr:col>
      <xdr:colOff>165100</xdr:colOff>
      <xdr:row>55</xdr:row>
      <xdr:rowOff>71533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88060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36837</xdr:rowOff>
    </xdr:from>
    <xdr:to>
      <xdr:col>6</xdr:col>
      <xdr:colOff>38100</xdr:colOff>
      <xdr:row>55</xdr:row>
      <xdr:rowOff>138437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129564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144387</xdr:rowOff>
    </xdr:from>
    <xdr:to>
      <xdr:col>24</xdr:col>
      <xdr:colOff>63500</xdr:colOff>
      <xdr:row>77</xdr:row>
      <xdr:rowOff>146672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60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146672</xdr:rowOff>
    </xdr:from>
    <xdr:to>
      <xdr:col>19</xdr:col>
      <xdr:colOff>177800</xdr:colOff>
      <xdr:row>77</xdr:row>
      <xdr:rowOff>152730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832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152730</xdr:rowOff>
    </xdr:from>
    <xdr:to>
      <xdr:col>15</xdr:col>
      <xdr:colOff>50800</xdr:colOff>
      <xdr:row>77</xdr:row>
      <xdr:rowOff>158674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43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137528</xdr:rowOff>
    </xdr:from>
    <xdr:to>
      <xdr:col>10</xdr:col>
      <xdr:colOff>114300</xdr:colOff>
      <xdr:row>77</xdr:row>
      <xdr:rowOff>158674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917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93587</xdr:rowOff>
    </xdr:from>
    <xdr:to>
      <xdr:col>24</xdr:col>
      <xdr:colOff>114300</xdr:colOff>
      <xdr:row>78</xdr:row>
      <xdr:rowOff>23737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8514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1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95872</xdr:rowOff>
    </xdr:from>
    <xdr:to>
      <xdr:col>20</xdr:col>
      <xdr:colOff>38100</xdr:colOff>
      <xdr:row>78</xdr:row>
      <xdr:rowOff>26022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17149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101930</xdr:rowOff>
    </xdr:from>
    <xdr:to>
      <xdr:col>15</xdr:col>
      <xdr:colOff>101600</xdr:colOff>
      <xdr:row>78</xdr:row>
      <xdr:rowOff>32080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23207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9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107874</xdr:rowOff>
    </xdr:from>
    <xdr:to>
      <xdr:col>10</xdr:col>
      <xdr:colOff>165100</xdr:colOff>
      <xdr:row>78</xdr:row>
      <xdr:rowOff>38024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29151</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40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86728</xdr:rowOff>
    </xdr:from>
    <xdr:to>
      <xdr:col>6</xdr:col>
      <xdr:colOff>38100</xdr:colOff>
      <xdr:row>78</xdr:row>
      <xdr:rowOff>16878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19114</xdr:rowOff>
    </xdr:from>
    <xdr:to>
      <xdr:col>24</xdr:col>
      <xdr:colOff>63500</xdr:colOff>
      <xdr:row>98</xdr:row>
      <xdr:rowOff>85426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21214"/>
          <a:ext cx="8382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85426</xdr:rowOff>
    </xdr:from>
    <xdr:to>
      <xdr:col>19</xdr:col>
      <xdr:colOff>177800</xdr:colOff>
      <xdr:row>98</xdr:row>
      <xdr:rowOff>134823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87526"/>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134823</xdr:rowOff>
    </xdr:from>
    <xdr:to>
      <xdr:col>15</xdr:col>
      <xdr:colOff>50800</xdr:colOff>
      <xdr:row>98</xdr:row>
      <xdr:rowOff>167703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36923"/>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167703</xdr:rowOff>
    </xdr:from>
    <xdr:to>
      <xdr:col>10</xdr:col>
      <xdr:colOff>114300</xdr:colOff>
      <xdr:row>99</xdr:row>
      <xdr:rowOff>22219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69803"/>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139764</xdr:rowOff>
    </xdr:from>
    <xdr:to>
      <xdr:col>24</xdr:col>
      <xdr:colOff>114300</xdr:colOff>
      <xdr:row>98</xdr:row>
      <xdr:rowOff>69914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54691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34626</xdr:rowOff>
    </xdr:from>
    <xdr:to>
      <xdr:col>20</xdr:col>
      <xdr:colOff>38100</xdr:colOff>
      <xdr:row>98</xdr:row>
      <xdr:rowOff>136226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127353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84023</xdr:rowOff>
    </xdr:from>
    <xdr:to>
      <xdr:col>15</xdr:col>
      <xdr:colOff>101600</xdr:colOff>
      <xdr:row>99</xdr:row>
      <xdr:rowOff>14173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5300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116903</xdr:rowOff>
    </xdr:from>
    <xdr:to>
      <xdr:col>10</xdr:col>
      <xdr:colOff>165100</xdr:colOff>
      <xdr:row>99</xdr:row>
      <xdr:rowOff>47053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38180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142869</xdr:rowOff>
    </xdr:from>
    <xdr:to>
      <xdr:col>6</xdr:col>
      <xdr:colOff>38100</xdr:colOff>
      <xdr:row>99</xdr:row>
      <xdr:rowOff>73019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64146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11645</xdr:rowOff>
    </xdr:from>
    <xdr:to>
      <xdr:col>55</xdr:col>
      <xdr:colOff>0</xdr:colOff>
      <xdr:row>37</xdr:row>
      <xdr:rowOff>44726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40945"/>
          <a:ext cx="838200" cy="5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97135</xdr:rowOff>
    </xdr:from>
    <xdr:to>
      <xdr:col>50</xdr:col>
      <xdr:colOff>114300</xdr:colOff>
      <xdr:row>37</xdr:row>
      <xdr:rowOff>44726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69335"/>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94256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97135</xdr:rowOff>
    </xdr:from>
    <xdr:to>
      <xdr:col>45</xdr:col>
      <xdr:colOff>177800</xdr:colOff>
      <xdr:row>38</xdr:row>
      <xdr:rowOff>41637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9335"/>
          <a:ext cx="889000" cy="28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114687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140262</xdr:rowOff>
    </xdr:from>
    <xdr:to>
      <xdr:col>41</xdr:col>
      <xdr:colOff>50800</xdr:colOff>
      <xdr:row>38</xdr:row>
      <xdr:rowOff>41637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83912"/>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132295</xdr:rowOff>
    </xdr:from>
    <xdr:to>
      <xdr:col>55</xdr:col>
      <xdr:colOff>50800</xdr:colOff>
      <xdr:row>34</xdr:row>
      <xdr:rowOff>62445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47222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0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165376</xdr:rowOff>
    </xdr:from>
    <xdr:to>
      <xdr:col>50</xdr:col>
      <xdr:colOff>165100</xdr:colOff>
      <xdr:row>37</xdr:row>
      <xdr:rowOff>95526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112053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46335</xdr:rowOff>
    </xdr:from>
    <xdr:to>
      <xdr:col>46</xdr:col>
      <xdr:colOff>38100</xdr:colOff>
      <xdr:row>36</xdr:row>
      <xdr:rowOff>147935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164462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162287</xdr:rowOff>
    </xdr:from>
    <xdr:to>
      <xdr:col>41</xdr:col>
      <xdr:colOff>101600</xdr:colOff>
      <xdr:row>38</xdr:row>
      <xdr:rowOff>92437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83564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89462</xdr:rowOff>
    </xdr:from>
    <xdr:to>
      <xdr:col>36</xdr:col>
      <xdr:colOff>165100</xdr:colOff>
      <xdr:row>38</xdr:row>
      <xdr:rowOff>19611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3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141529</xdr:rowOff>
    </xdr:from>
    <xdr:to>
      <xdr:col>55</xdr:col>
      <xdr:colOff>0</xdr:colOff>
      <xdr:row>57</xdr:row>
      <xdr:rowOff>1969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42729"/>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141529</xdr:rowOff>
    </xdr:from>
    <xdr:to>
      <xdr:col>50</xdr:col>
      <xdr:colOff>114300</xdr:colOff>
      <xdr:row>57</xdr:row>
      <xdr:rowOff>92692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42729"/>
          <a:ext cx="889000" cy="1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51293</xdr:rowOff>
    </xdr:from>
    <xdr:to>
      <xdr:col>45</xdr:col>
      <xdr:colOff>177800</xdr:colOff>
      <xdr:row>57</xdr:row>
      <xdr:rowOff>92692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23943"/>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51293</xdr:rowOff>
    </xdr:from>
    <xdr:to>
      <xdr:col>41</xdr:col>
      <xdr:colOff>50800</xdr:colOff>
      <xdr:row>58</xdr:row>
      <xdr:rowOff>26436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23943"/>
          <a:ext cx="889000" cy="1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122619</xdr:rowOff>
    </xdr:from>
    <xdr:to>
      <xdr:col>55</xdr:col>
      <xdr:colOff>50800</xdr:colOff>
      <xdr:row>57</xdr:row>
      <xdr:rowOff>52769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101046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90729</xdr:rowOff>
    </xdr:from>
    <xdr:to>
      <xdr:col>50</xdr:col>
      <xdr:colOff>165100</xdr:colOff>
      <xdr:row>57</xdr:row>
      <xdr:rowOff>20879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41892</xdr:rowOff>
    </xdr:from>
    <xdr:to>
      <xdr:col>46</xdr:col>
      <xdr:colOff>38100</xdr:colOff>
      <xdr:row>57</xdr:row>
      <xdr:rowOff>143492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134619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xdr:rowOff>
    </xdr:from>
    <xdr:to>
      <xdr:col>41</xdr:col>
      <xdr:colOff>101600</xdr:colOff>
      <xdr:row>57</xdr:row>
      <xdr:rowOff>102093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93220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147086</xdr:rowOff>
    </xdr:from>
    <xdr:to>
      <xdr:col>36</xdr:col>
      <xdr:colOff>165100</xdr:colOff>
      <xdr:row>58</xdr:row>
      <xdr:rowOff>77236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74231</xdr:rowOff>
    </xdr:from>
    <xdr:to>
      <xdr:col>55</xdr:col>
      <xdr:colOff>0</xdr:colOff>
      <xdr:row>79</xdr:row>
      <xdr:rowOff>41694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75881"/>
          <a:ext cx="838200" cy="3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74231</xdr:rowOff>
    </xdr:from>
    <xdr:to>
      <xdr:col>50</xdr:col>
      <xdr:colOff>114300</xdr:colOff>
      <xdr:row>79</xdr:row>
      <xdr:rowOff>34595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75881"/>
          <a:ext cx="889000" cy="3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34595</xdr:rowOff>
    </xdr:from>
    <xdr:to>
      <xdr:col>45</xdr:col>
      <xdr:colOff>177800</xdr:colOff>
      <xdr:row>79</xdr:row>
      <xdr:rowOff>35840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79145"/>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27890</xdr:rowOff>
    </xdr:from>
    <xdr:to>
      <xdr:col>41</xdr:col>
      <xdr:colOff>50800</xdr:colOff>
      <xdr:row>79</xdr:row>
      <xdr:rowOff>35840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2440"/>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162344</xdr:rowOff>
    </xdr:from>
    <xdr:to>
      <xdr:col>55</xdr:col>
      <xdr:colOff>50800</xdr:colOff>
      <xdr:row>79</xdr:row>
      <xdr:rowOff>92494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77271</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23431</xdr:rowOff>
    </xdr:from>
    <xdr:to>
      <xdr:col>50</xdr:col>
      <xdr:colOff>165100</xdr:colOff>
      <xdr:row>77</xdr:row>
      <xdr:rowOff>125031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141558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155245</xdr:rowOff>
    </xdr:from>
    <xdr:to>
      <xdr:col>46</xdr:col>
      <xdr:colOff>38100</xdr:colOff>
      <xdr:row>79</xdr:row>
      <xdr:rowOff>85395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76522</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156490</xdr:rowOff>
    </xdr:from>
    <xdr:to>
      <xdr:col>41</xdr:col>
      <xdr:colOff>101600</xdr:colOff>
      <xdr:row>79</xdr:row>
      <xdr:rowOff>86640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77767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148540</xdr:rowOff>
    </xdr:from>
    <xdr:to>
      <xdr:col>36</xdr:col>
      <xdr:colOff>165100</xdr:colOff>
      <xdr:row>79</xdr:row>
      <xdr:rowOff>78690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69817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56204</xdr:rowOff>
    </xdr:from>
    <xdr:to>
      <xdr:col>55</xdr:col>
      <xdr:colOff>0</xdr:colOff>
      <xdr:row>96</xdr:row>
      <xdr:rowOff>8979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72504"/>
          <a:ext cx="838200" cy="29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92875</xdr:rowOff>
    </xdr:from>
    <xdr:to>
      <xdr:col>50</xdr:col>
      <xdr:colOff>114300</xdr:colOff>
      <xdr:row>96</xdr:row>
      <xdr:rowOff>8979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38062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96952</xdr:rowOff>
    </xdr:from>
    <xdr:to>
      <xdr:col>45</xdr:col>
      <xdr:colOff>177800</xdr:colOff>
      <xdr:row>95</xdr:row>
      <xdr:rowOff>92875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13252"/>
          <a:ext cx="889000" cy="1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96952</xdr:rowOff>
    </xdr:from>
    <xdr:to>
      <xdr:col>41</xdr:col>
      <xdr:colOff>50800</xdr:colOff>
      <xdr:row>96</xdr:row>
      <xdr:rowOff>134289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13252"/>
          <a:ext cx="889000" cy="3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5404</xdr:rowOff>
    </xdr:from>
    <xdr:to>
      <xdr:col>55</xdr:col>
      <xdr:colOff>50800</xdr:colOff>
      <xdr:row>94</xdr:row>
      <xdr:rowOff>107004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28281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129629</xdr:rowOff>
    </xdr:from>
    <xdr:to>
      <xdr:col>50</xdr:col>
      <xdr:colOff>165100</xdr:colOff>
      <xdr:row>96</xdr:row>
      <xdr:rowOff>59779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50906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42075</xdr:rowOff>
    </xdr:from>
    <xdr:to>
      <xdr:col>46</xdr:col>
      <xdr:colOff>38100</xdr:colOff>
      <xdr:row>95</xdr:row>
      <xdr:rowOff>143675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160202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46152</xdr:rowOff>
    </xdr:from>
    <xdr:to>
      <xdr:col>41</xdr:col>
      <xdr:colOff>101600</xdr:colOff>
      <xdr:row>94</xdr:row>
      <xdr:rowOff>147752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164279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83489</xdr:rowOff>
    </xdr:from>
    <xdr:to>
      <xdr:col>36</xdr:col>
      <xdr:colOff>165100</xdr:colOff>
      <xdr:row>97</xdr:row>
      <xdr:rowOff>13639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116588</xdr:rowOff>
    </xdr:from>
    <xdr:to>
      <xdr:col>85</xdr:col>
      <xdr:colOff>127000</xdr:colOff>
      <xdr:row>38</xdr:row>
      <xdr:rowOff>134717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31688"/>
          <a:ext cx="8382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134717</xdr:rowOff>
    </xdr:from>
    <xdr:to>
      <xdr:col>81</xdr:col>
      <xdr:colOff>50800</xdr:colOff>
      <xdr:row>38</xdr:row>
      <xdr:rowOff>138237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4981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138237</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135220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0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65788</xdr:rowOff>
    </xdr:from>
    <xdr:to>
      <xdr:col>85</xdr:col>
      <xdr:colOff>177800</xdr:colOff>
      <xdr:row>38</xdr:row>
      <xdr:rowOff>167388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152165</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9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83917</xdr:rowOff>
    </xdr:from>
    <xdr:to>
      <xdr:col>81</xdr:col>
      <xdr:colOff>101600</xdr:colOff>
      <xdr:row>39</xdr:row>
      <xdr:rowOff>14067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5194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87437</xdr:rowOff>
    </xdr:from>
    <xdr:to>
      <xdr:col>76</xdr:col>
      <xdr:colOff>165100</xdr:colOff>
      <xdr:row>39</xdr:row>
      <xdr:rowOff>17587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8714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84420</xdr:rowOff>
    </xdr:from>
    <xdr:to>
      <xdr:col>67</xdr:col>
      <xdr:colOff>101600</xdr:colOff>
      <xdr:row>39</xdr:row>
      <xdr:rowOff>14570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5697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93376</xdr:rowOff>
    </xdr:from>
    <xdr:to>
      <xdr:col>85</xdr:col>
      <xdr:colOff>127000</xdr:colOff>
      <xdr:row>77</xdr:row>
      <xdr:rowOff>109835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9502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93376</xdr:rowOff>
    </xdr:from>
    <xdr:to>
      <xdr:col>81</xdr:col>
      <xdr:colOff>50800</xdr:colOff>
      <xdr:row>77</xdr:row>
      <xdr:rowOff>93638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9502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73554</xdr:rowOff>
    </xdr:from>
    <xdr:to>
      <xdr:col>76</xdr:col>
      <xdr:colOff>114300</xdr:colOff>
      <xdr:row>77</xdr:row>
      <xdr:rowOff>93638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752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54515</xdr:rowOff>
    </xdr:from>
    <xdr:to>
      <xdr:col>71</xdr:col>
      <xdr:colOff>177800</xdr:colOff>
      <xdr:row>77</xdr:row>
      <xdr:rowOff>73554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56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59035</xdr:rowOff>
    </xdr:from>
    <xdr:to>
      <xdr:col>85</xdr:col>
      <xdr:colOff>177800</xdr:colOff>
      <xdr:row>77</xdr:row>
      <xdr:rowOff>160635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37462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42576</xdr:rowOff>
    </xdr:from>
    <xdr:to>
      <xdr:col>81</xdr:col>
      <xdr:colOff>101600</xdr:colOff>
      <xdr:row>77</xdr:row>
      <xdr:rowOff>144176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135303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42838</xdr:rowOff>
    </xdr:from>
    <xdr:to>
      <xdr:col>76</xdr:col>
      <xdr:colOff>165100</xdr:colOff>
      <xdr:row>77</xdr:row>
      <xdr:rowOff>144438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135565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22754</xdr:rowOff>
    </xdr:from>
    <xdr:to>
      <xdr:col>72</xdr:col>
      <xdr:colOff>38100</xdr:colOff>
      <xdr:row>77</xdr:row>
      <xdr:rowOff>124354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115481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3715</xdr:rowOff>
    </xdr:from>
    <xdr:to>
      <xdr:col>67</xdr:col>
      <xdr:colOff>101600</xdr:colOff>
      <xdr:row>77</xdr:row>
      <xdr:rowOff>105315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96442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51583</xdr:rowOff>
    </xdr:from>
    <xdr:to>
      <xdr:col>85</xdr:col>
      <xdr:colOff>127000</xdr:colOff>
      <xdr:row>98</xdr:row>
      <xdr:rowOff>150147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3683"/>
          <a:ext cx="8382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150147</xdr:rowOff>
    </xdr:from>
    <xdr:to>
      <xdr:col>81</xdr:col>
      <xdr:colOff>50800</xdr:colOff>
      <xdr:row>99</xdr:row>
      <xdr:rowOff>43169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2247"/>
          <a:ext cx="889000" cy="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2631</xdr:rowOff>
    </xdr:from>
    <xdr:to>
      <xdr:col>76</xdr:col>
      <xdr:colOff>114300</xdr:colOff>
      <xdr:row>99</xdr:row>
      <xdr:rowOff>43169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04731"/>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2631</xdr:rowOff>
    </xdr:from>
    <xdr:to>
      <xdr:col>71</xdr:col>
      <xdr:colOff>177800</xdr:colOff>
      <xdr:row>98</xdr:row>
      <xdr:rowOff>166926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04731"/>
          <a:ext cx="889000" cy="16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xdr:rowOff>
    </xdr:from>
    <xdr:to>
      <xdr:col>85</xdr:col>
      <xdr:colOff>177800</xdr:colOff>
      <xdr:row>98</xdr:row>
      <xdr:rowOff>102383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23660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99347</xdr:rowOff>
    </xdr:from>
    <xdr:to>
      <xdr:col>81</xdr:col>
      <xdr:colOff>101600</xdr:colOff>
      <xdr:row>99</xdr:row>
      <xdr:rowOff>29497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20624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163819</xdr:rowOff>
    </xdr:from>
    <xdr:to>
      <xdr:col>76</xdr:col>
      <xdr:colOff>165100</xdr:colOff>
      <xdr:row>99</xdr:row>
      <xdr:rowOff>93969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85096</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123281</xdr:rowOff>
    </xdr:from>
    <xdr:to>
      <xdr:col>72</xdr:col>
      <xdr:colOff>38100</xdr:colOff>
      <xdr:row>98</xdr:row>
      <xdr:rowOff>53431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69958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116126</xdr:rowOff>
    </xdr:from>
    <xdr:to>
      <xdr:col>67</xdr:col>
      <xdr:colOff>101600</xdr:colOff>
      <xdr:row>99</xdr:row>
      <xdr:rowOff>46276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37403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140353</xdr:rowOff>
    </xdr:from>
    <xdr:to>
      <xdr:col>116</xdr:col>
      <xdr:colOff>63500</xdr:colOff>
      <xdr:row>36</xdr:row>
      <xdr:rowOff>85380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969653"/>
          <a:ext cx="838200" cy="2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61323</xdr:rowOff>
    </xdr:from>
    <xdr:to>
      <xdr:col>111</xdr:col>
      <xdr:colOff>177800</xdr:colOff>
      <xdr:row>36</xdr:row>
      <xdr:rowOff>85380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233523"/>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61323</xdr:rowOff>
    </xdr:from>
    <xdr:to>
      <xdr:col>107</xdr:col>
      <xdr:colOff>50800</xdr:colOff>
      <xdr:row>39</xdr:row>
      <xdr:rowOff>14079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33523"/>
          <a:ext cx="8890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14079</xdr:rowOff>
    </xdr:from>
    <xdr:to>
      <xdr:col>102</xdr:col>
      <xdr:colOff>114300</xdr:colOff>
      <xdr:row>39</xdr:row>
      <xdr:rowOff>33347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0062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89553</xdr:rowOff>
    </xdr:from>
    <xdr:to>
      <xdr:col>116</xdr:col>
      <xdr:colOff>114300</xdr:colOff>
      <xdr:row>35</xdr:row>
      <xdr:rowOff>19703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112430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34580</xdr:rowOff>
    </xdr:from>
    <xdr:to>
      <xdr:col>112</xdr:col>
      <xdr:colOff>38100</xdr:colOff>
      <xdr:row>36</xdr:row>
      <xdr:rowOff>136180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152707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10523</xdr:rowOff>
    </xdr:from>
    <xdr:to>
      <xdr:col>107</xdr:col>
      <xdr:colOff>101600</xdr:colOff>
      <xdr:row>36</xdr:row>
      <xdr:rowOff>112123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128650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5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134729</xdr:rowOff>
    </xdr:from>
    <xdr:to>
      <xdr:col>102</xdr:col>
      <xdr:colOff>165100</xdr:colOff>
      <xdr:row>39</xdr:row>
      <xdr:rowOff>64879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56006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4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153997</xdr:rowOff>
    </xdr:from>
    <xdr:to>
      <xdr:col>98</xdr:col>
      <xdr:colOff>38100</xdr:colOff>
      <xdr:row>39</xdr:row>
      <xdr:rowOff>84147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75274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50489</xdr:rowOff>
    </xdr:from>
    <xdr:to>
      <xdr:col>116</xdr:col>
      <xdr:colOff>63500</xdr:colOff>
      <xdr:row>55</xdr:row>
      <xdr:rowOff>142901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794439"/>
          <a:ext cx="838200" cy="77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142901</xdr:rowOff>
    </xdr:from>
    <xdr:to>
      <xdr:col>111</xdr:col>
      <xdr:colOff>177800</xdr:colOff>
      <xdr:row>55</xdr:row>
      <xdr:rowOff>145986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572651"/>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145986</xdr:rowOff>
    </xdr:from>
    <xdr:to>
      <xdr:col>107</xdr:col>
      <xdr:colOff>50800</xdr:colOff>
      <xdr:row>55</xdr:row>
      <xdr:rowOff>145986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7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145700</xdr:rowOff>
    </xdr:from>
    <xdr:to>
      <xdr:col>102</xdr:col>
      <xdr:colOff>114300</xdr:colOff>
      <xdr:row>55</xdr:row>
      <xdr:rowOff>145986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57545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171139</xdr:rowOff>
    </xdr:from>
    <xdr:to>
      <xdr:col>116</xdr:col>
      <xdr:colOff>114300</xdr:colOff>
      <xdr:row>51</xdr:row>
      <xdr:rowOff>101289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7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124166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6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92101</xdr:rowOff>
    </xdr:from>
    <xdr:to>
      <xdr:col>112</xdr:col>
      <xdr:colOff>38100</xdr:colOff>
      <xdr:row>56</xdr:row>
      <xdr:rowOff>22251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38778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2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95186</xdr:rowOff>
    </xdr:from>
    <xdr:to>
      <xdr:col>107</xdr:col>
      <xdr:colOff>101600</xdr:colOff>
      <xdr:row>56</xdr:row>
      <xdr:rowOff>25336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41863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95186</xdr:rowOff>
    </xdr:from>
    <xdr:to>
      <xdr:col>102</xdr:col>
      <xdr:colOff>165100</xdr:colOff>
      <xdr:row>56</xdr:row>
      <xdr:rowOff>25336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41863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94900</xdr:rowOff>
    </xdr:from>
    <xdr:to>
      <xdr:col>98</xdr:col>
      <xdr:colOff>38100</xdr:colOff>
      <xdr:row>56</xdr:row>
      <xdr:rowOff>25050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41577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2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73520</xdr:rowOff>
    </xdr:from>
    <xdr:to>
      <xdr:col>116</xdr:col>
      <xdr:colOff>63500</xdr:colOff>
      <xdr:row>78</xdr:row>
      <xdr:rowOff>83274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46620"/>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83274</xdr:rowOff>
    </xdr:from>
    <xdr:to>
      <xdr:col>111</xdr:col>
      <xdr:colOff>177800</xdr:colOff>
      <xdr:row>78</xdr:row>
      <xdr:rowOff>93504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456374"/>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64433</xdr:rowOff>
    </xdr:from>
    <xdr:to>
      <xdr:col>107</xdr:col>
      <xdr:colOff>50800</xdr:colOff>
      <xdr:row>78</xdr:row>
      <xdr:rowOff>93504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94633"/>
          <a:ext cx="889000" cy="3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64433</xdr:rowOff>
    </xdr:from>
    <xdr:to>
      <xdr:col>102</xdr:col>
      <xdr:colOff>114300</xdr:colOff>
      <xdr:row>76</xdr:row>
      <xdr:rowOff>129203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9463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22720</xdr:rowOff>
    </xdr:from>
    <xdr:to>
      <xdr:col>116</xdr:col>
      <xdr:colOff>114300</xdr:colOff>
      <xdr:row>78</xdr:row>
      <xdr:rowOff>124320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32474</xdr:rowOff>
    </xdr:from>
    <xdr:to>
      <xdr:col>112</xdr:col>
      <xdr:colOff>38100</xdr:colOff>
      <xdr:row>78</xdr:row>
      <xdr:rowOff>134074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125201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42704</xdr:rowOff>
    </xdr:from>
    <xdr:to>
      <xdr:col>107</xdr:col>
      <xdr:colOff>101600</xdr:colOff>
      <xdr:row>78</xdr:row>
      <xdr:rowOff>144304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4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135431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5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13633</xdr:rowOff>
    </xdr:from>
    <xdr:to>
      <xdr:col>102</xdr:col>
      <xdr:colOff>165100</xdr:colOff>
      <xdr:row>76</xdr:row>
      <xdr:rowOff>115233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106360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78403</xdr:rowOff>
    </xdr:from>
    <xdr:to>
      <xdr:col>98</xdr:col>
      <xdr:colOff>38100</xdr:colOff>
      <xdr:row>77</xdr:row>
      <xdr:rowOff>8553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171130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千円となっている。各項目の中で「物件費」「普通建設事業費（うち更新整備）」「積立金」「投資及び出資金」「貸付金」が類似団体を上回っている。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「物件費」は、主に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教育推進事業費など委託料が増加していることや、以前より指定管理制度や民間委託を実施していることから、類似団体に比べ高い水準となっている。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は、主に防災無線デジタル化事業や児童福祉施設整備等の実施に伴い増加した。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財政調整基金及び学校施設整備基金積み立てを行ったことにより増加している。徐々に増加傾向となっているが、令和３年度から新庁舎整備のため庁舎整備基金への計画的な積み立ても開始するため注意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」は、新型コロナウイルス感染症の影響により水道料金の減免を実施したため、臨時的に増加している。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は、中小企業新型コロナウイルス対策緊急支援資金預託金を追加したため、臨時的に増加している。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29,424
29,010
70.87
15,106,749
14,388,946
548,257
6,714,532
7,972,942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24257</xdr:rowOff>
    </xdr:from>
    <xdr:to>
      <xdr:col>24</xdr:col>
      <xdr:colOff>63500</xdr:colOff>
      <xdr:row>35</xdr:row>
      <xdr:rowOff>65786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5007"/>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24257</xdr:rowOff>
    </xdr:from>
    <xdr:to>
      <xdr:col>19</xdr:col>
      <xdr:colOff>177800</xdr:colOff>
      <xdr:row>35</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50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140462</xdr:rowOff>
    </xdr:from>
    <xdr:to>
      <xdr:col>15</xdr:col>
      <xdr:colOff>50800</xdr:colOff>
      <xdr:row>35</xdr:row>
      <xdr:rowOff>33020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976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140462</xdr:rowOff>
    </xdr:from>
    <xdr:to>
      <xdr:col>10</xdr:col>
      <xdr:colOff>114300</xdr:colOff>
      <xdr:row>34</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97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xdr:rowOff>
    </xdr:from>
    <xdr:to>
      <xdr:col>24</xdr:col>
      <xdr:colOff>114300</xdr:colOff>
      <xdr:row>35</xdr:row>
      <xdr:rowOff>116586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164863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144907</xdr:rowOff>
    </xdr:from>
    <xdr:to>
      <xdr:col>20</xdr:col>
      <xdr:colOff>38100</xdr:colOff>
      <xdr:row>35</xdr:row>
      <xdr:rowOff>75057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66184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153670</xdr:rowOff>
    </xdr:from>
    <xdr:to>
      <xdr:col>15</xdr:col>
      <xdr:colOff>101600</xdr:colOff>
      <xdr:row>35</xdr:row>
      <xdr:rowOff>83820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74947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89662</xdr:rowOff>
    </xdr:from>
    <xdr:to>
      <xdr:col>10</xdr:col>
      <xdr:colOff>165100</xdr:colOff>
      <xdr:row>35</xdr:row>
      <xdr:rowOff>19812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90424</xdr:rowOff>
    </xdr:from>
    <xdr:to>
      <xdr:col>6</xdr:col>
      <xdr:colOff>38100</xdr:colOff>
      <xdr:row>35</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101775</xdr:rowOff>
    </xdr:from>
    <xdr:to>
      <xdr:col>24</xdr:col>
      <xdr:colOff>63500</xdr:colOff>
      <xdr:row>58</xdr:row>
      <xdr:rowOff>134919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2975"/>
          <a:ext cx="838200" cy="37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134919</xdr:rowOff>
    </xdr:from>
    <xdr:to>
      <xdr:col>19</xdr:col>
      <xdr:colOff>177800</xdr:colOff>
      <xdr:row>58</xdr:row>
      <xdr:rowOff>166681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9019"/>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68559</xdr:rowOff>
    </xdr:from>
    <xdr:to>
      <xdr:col>15</xdr:col>
      <xdr:colOff>50800</xdr:colOff>
      <xdr:row>58</xdr:row>
      <xdr:rowOff>166681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2659"/>
          <a:ext cx="889000" cy="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68559</xdr:rowOff>
    </xdr:from>
    <xdr:to>
      <xdr:col>10</xdr:col>
      <xdr:colOff>114300</xdr:colOff>
      <xdr:row>58</xdr:row>
      <xdr:rowOff>99421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2659"/>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50975</xdr:rowOff>
    </xdr:from>
    <xdr:to>
      <xdr:col>24</xdr:col>
      <xdr:colOff>114300</xdr:colOff>
      <xdr:row>56</xdr:row>
      <xdr:rowOff>152575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84119</xdr:rowOff>
    </xdr:from>
    <xdr:to>
      <xdr:col>20</xdr:col>
      <xdr:colOff>38100</xdr:colOff>
      <xdr:row>59</xdr:row>
      <xdr:rowOff>14269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115881</xdr:rowOff>
    </xdr:from>
    <xdr:to>
      <xdr:col>15</xdr:col>
      <xdr:colOff>101600</xdr:colOff>
      <xdr:row>59</xdr:row>
      <xdr:rowOff>46031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37158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17759</xdr:rowOff>
    </xdr:from>
    <xdr:to>
      <xdr:col>10</xdr:col>
      <xdr:colOff>165100</xdr:colOff>
      <xdr:row>58</xdr:row>
      <xdr:rowOff>119359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110486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48621</xdr:rowOff>
    </xdr:from>
    <xdr:to>
      <xdr:col>6</xdr:col>
      <xdr:colOff>38100</xdr:colOff>
      <xdr:row>58</xdr:row>
      <xdr:rowOff>150221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141348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9919</xdr:rowOff>
    </xdr:from>
    <xdr:to>
      <xdr:col>24</xdr:col>
      <xdr:colOff>63500</xdr:colOff>
      <xdr:row>77</xdr:row>
      <xdr:rowOff>105880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11569"/>
          <a:ext cx="838200" cy="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105880</xdr:rowOff>
    </xdr:from>
    <xdr:to>
      <xdr:col>19</xdr:col>
      <xdr:colOff>177800</xdr:colOff>
      <xdr:row>77</xdr:row>
      <xdr:rowOff>148386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7530"/>
          <a:ext cx="8890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148386</xdr:rowOff>
    </xdr:from>
    <xdr:to>
      <xdr:col>15</xdr:col>
      <xdr:colOff>50800</xdr:colOff>
      <xdr:row>78</xdr:row>
      <xdr:rowOff>26264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0036"/>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22352</xdr:rowOff>
    </xdr:from>
    <xdr:to>
      <xdr:col>10</xdr:col>
      <xdr:colOff>114300</xdr:colOff>
      <xdr:row>78</xdr:row>
      <xdr:rowOff>26264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95452"/>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130569</xdr:rowOff>
    </xdr:from>
    <xdr:to>
      <xdr:col>24</xdr:col>
      <xdr:colOff>114300</xdr:colOff>
      <xdr:row>77</xdr:row>
      <xdr:rowOff>60719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108996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55080</xdr:rowOff>
    </xdr:from>
    <xdr:to>
      <xdr:col>20</xdr:col>
      <xdr:colOff>38100</xdr:colOff>
      <xdr:row>77</xdr:row>
      <xdr:rowOff>156680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147807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97586</xdr:rowOff>
    </xdr:from>
    <xdr:to>
      <xdr:col>15</xdr:col>
      <xdr:colOff>101600</xdr:colOff>
      <xdr:row>78</xdr:row>
      <xdr:rowOff>27736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146914</xdr:rowOff>
    </xdr:from>
    <xdr:to>
      <xdr:col>10</xdr:col>
      <xdr:colOff>165100</xdr:colOff>
      <xdr:row>78</xdr:row>
      <xdr:rowOff>77064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68191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143002</xdr:rowOff>
    </xdr:from>
    <xdr:to>
      <xdr:col>6</xdr:col>
      <xdr:colOff>38100</xdr:colOff>
      <xdr:row>78</xdr:row>
      <xdr:rowOff>73152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165094</xdr:rowOff>
    </xdr:from>
    <xdr:to>
      <xdr:col>24</xdr:col>
      <xdr:colOff>63500</xdr:colOff>
      <xdr:row>98</xdr:row>
      <xdr:rowOff>128155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24294"/>
          <a:ext cx="838200" cy="30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167094</xdr:rowOff>
    </xdr:from>
    <xdr:to>
      <xdr:col>19</xdr:col>
      <xdr:colOff>177800</xdr:colOff>
      <xdr:row>96</xdr:row>
      <xdr:rowOff>165094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83394"/>
          <a:ext cx="889000" cy="3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167094</xdr:rowOff>
    </xdr:from>
    <xdr:to>
      <xdr:col>15</xdr:col>
      <xdr:colOff>50800</xdr:colOff>
      <xdr:row>98</xdr:row>
      <xdr:rowOff>107868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83394"/>
          <a:ext cx="889000" cy="6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107868</xdr:rowOff>
    </xdr:from>
    <xdr:to>
      <xdr:col>10</xdr:col>
      <xdr:colOff>114300</xdr:colOff>
      <xdr:row>99</xdr:row>
      <xdr:rowOff>20656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9968"/>
          <a:ext cx="889000" cy="8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77355</xdr:rowOff>
    </xdr:from>
    <xdr:to>
      <xdr:col>24</xdr:col>
      <xdr:colOff>114300</xdr:colOff>
      <xdr:row>99</xdr:row>
      <xdr:rowOff>7505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163732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114294</xdr:rowOff>
    </xdr:from>
    <xdr:to>
      <xdr:col>20</xdr:col>
      <xdr:colOff>38100</xdr:colOff>
      <xdr:row>97</xdr:row>
      <xdr:rowOff>44444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60971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116294</xdr:rowOff>
    </xdr:from>
    <xdr:to>
      <xdr:col>15</xdr:col>
      <xdr:colOff>101600</xdr:colOff>
      <xdr:row>95</xdr:row>
      <xdr:rowOff>46444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62971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57068</xdr:rowOff>
    </xdr:from>
    <xdr:to>
      <xdr:col>10</xdr:col>
      <xdr:colOff>165100</xdr:colOff>
      <xdr:row>98</xdr:row>
      <xdr:rowOff>158668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141306</xdr:rowOff>
    </xdr:from>
    <xdr:to>
      <xdr:col>6</xdr:col>
      <xdr:colOff>38100</xdr:colOff>
      <xdr:row>99</xdr:row>
      <xdr:rowOff>71456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62583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151130</xdr:rowOff>
    </xdr:from>
    <xdr:to>
      <xdr:col>55</xdr:col>
      <xdr:colOff>0</xdr:colOff>
      <xdr:row>38</xdr:row>
      <xdr:rowOff>151511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662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151511</xdr:rowOff>
    </xdr:from>
    <xdr:to>
      <xdr:col>50</xdr:col>
      <xdr:colOff>114300</xdr:colOff>
      <xdr:row>38</xdr:row>
      <xdr:rowOff>151892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151892</xdr:rowOff>
    </xdr:from>
    <xdr:to>
      <xdr:col>45</xdr:col>
      <xdr:colOff>177800</xdr:colOff>
      <xdr:row>38</xdr:row>
      <xdr:rowOff>151892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66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151511</xdr:rowOff>
    </xdr:from>
    <xdr:to>
      <xdr:col>41</xdr:col>
      <xdr:colOff>50800</xdr:colOff>
      <xdr:row>38</xdr:row>
      <xdr:rowOff>151892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100330</xdr:rowOff>
    </xdr:from>
    <xdr:to>
      <xdr:col>55</xdr:col>
      <xdr:colOff>50800</xdr:colOff>
      <xdr:row>39</xdr:row>
      <xdr:rowOff>30480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15257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3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100711</xdr:rowOff>
    </xdr:from>
    <xdr:to>
      <xdr:col>50</xdr:col>
      <xdr:colOff>165100</xdr:colOff>
      <xdr:row>39</xdr:row>
      <xdr:rowOff>30861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21988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101092</xdr:rowOff>
    </xdr:from>
    <xdr:to>
      <xdr:col>46</xdr:col>
      <xdr:colOff>38100</xdr:colOff>
      <xdr:row>39</xdr:row>
      <xdr:rowOff>31242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22369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101092</xdr:rowOff>
    </xdr:from>
    <xdr:to>
      <xdr:col>41</xdr:col>
      <xdr:colOff>101600</xdr:colOff>
      <xdr:row>39</xdr:row>
      <xdr:rowOff>31242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22369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100711</xdr:rowOff>
    </xdr:from>
    <xdr:to>
      <xdr:col>36</xdr:col>
      <xdr:colOff>165100</xdr:colOff>
      <xdr:row>39</xdr:row>
      <xdr:rowOff>30861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21988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149438</xdr:rowOff>
    </xdr:from>
    <xdr:to>
      <xdr:col>55</xdr:col>
      <xdr:colOff>0</xdr:colOff>
      <xdr:row>56</xdr:row>
      <xdr:rowOff>119286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064838"/>
          <a:ext cx="838200" cy="6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149438</xdr:rowOff>
    </xdr:from>
    <xdr:to>
      <xdr:col>50</xdr:col>
      <xdr:colOff>114300</xdr:colOff>
      <xdr:row>56</xdr:row>
      <xdr:rowOff>40922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064838"/>
          <a:ext cx="889000" cy="5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40922</xdr:rowOff>
    </xdr:from>
    <xdr:to>
      <xdr:col>45</xdr:col>
      <xdr:colOff>177800</xdr:colOff>
      <xdr:row>56</xdr:row>
      <xdr:rowOff>101936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42122"/>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52284</xdr:rowOff>
    </xdr:from>
    <xdr:to>
      <xdr:col>41</xdr:col>
      <xdr:colOff>50800</xdr:colOff>
      <xdr:row>56</xdr:row>
      <xdr:rowOff>101936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53484"/>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68486</xdr:rowOff>
    </xdr:from>
    <xdr:to>
      <xdr:col>55</xdr:col>
      <xdr:colOff>50800</xdr:colOff>
      <xdr:row>56</xdr:row>
      <xdr:rowOff>170086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46913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98638</xdr:rowOff>
    </xdr:from>
    <xdr:to>
      <xdr:col>50</xdr:col>
      <xdr:colOff>165100</xdr:colOff>
      <xdr:row>53</xdr:row>
      <xdr:rowOff>28788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0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45315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78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161572</xdr:rowOff>
    </xdr:from>
    <xdr:to>
      <xdr:col>46</xdr:col>
      <xdr:colOff>38100</xdr:colOff>
      <xdr:row>56</xdr:row>
      <xdr:rowOff>91722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82849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51136</xdr:rowOff>
    </xdr:from>
    <xdr:to>
      <xdr:col>41</xdr:col>
      <xdr:colOff>101600</xdr:colOff>
      <xdr:row>56</xdr:row>
      <xdr:rowOff>152736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143863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7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xdr:rowOff>
    </xdr:from>
    <xdr:to>
      <xdr:col>36</xdr:col>
      <xdr:colOff>165100</xdr:colOff>
      <xdr:row>56</xdr:row>
      <xdr:rowOff>103084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94211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35295</xdr:rowOff>
    </xdr:from>
    <xdr:to>
      <xdr:col>55</xdr:col>
      <xdr:colOff>0</xdr:colOff>
      <xdr:row>77</xdr:row>
      <xdr:rowOff>158804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894045"/>
          <a:ext cx="838200" cy="4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156845</xdr:rowOff>
    </xdr:from>
    <xdr:to>
      <xdr:col>50</xdr:col>
      <xdr:colOff>114300</xdr:colOff>
      <xdr:row>77</xdr:row>
      <xdr:rowOff>158804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5849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156845</xdr:rowOff>
    </xdr:from>
    <xdr:to>
      <xdr:col>45</xdr:col>
      <xdr:colOff>177800</xdr:colOff>
      <xdr:row>78</xdr:row>
      <xdr:rowOff>8908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5849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7765</xdr:rowOff>
    </xdr:from>
    <xdr:to>
      <xdr:col>41</xdr:col>
      <xdr:colOff>50800</xdr:colOff>
      <xdr:row>78</xdr:row>
      <xdr:rowOff>8908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808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155945</xdr:rowOff>
    </xdr:from>
    <xdr:to>
      <xdr:col>55</xdr:col>
      <xdr:colOff>50800</xdr:colOff>
      <xdr:row>75</xdr:row>
      <xdr:rowOff>86095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7372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108004</xdr:rowOff>
    </xdr:from>
    <xdr:to>
      <xdr:col>50</xdr:col>
      <xdr:colOff>165100</xdr:colOff>
      <xdr:row>78</xdr:row>
      <xdr:rowOff>38154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29281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106045</xdr:rowOff>
    </xdr:from>
    <xdr:to>
      <xdr:col>46</xdr:col>
      <xdr:colOff>38100</xdr:colOff>
      <xdr:row>78</xdr:row>
      <xdr:rowOff>36195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27322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129558</xdr:rowOff>
    </xdr:from>
    <xdr:to>
      <xdr:col>41</xdr:col>
      <xdr:colOff>101600</xdr:colOff>
      <xdr:row>78</xdr:row>
      <xdr:rowOff>59708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50835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128415</xdr:rowOff>
    </xdr:from>
    <xdr:to>
      <xdr:col>36</xdr:col>
      <xdr:colOff>165100</xdr:colOff>
      <xdr:row>78</xdr:row>
      <xdr:rowOff>58565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49692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2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25419</xdr:rowOff>
    </xdr:from>
    <xdr:to>
      <xdr:col>55</xdr:col>
      <xdr:colOff>0</xdr:colOff>
      <xdr:row>98</xdr:row>
      <xdr:rowOff>86589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27519"/>
          <a:ext cx="838200" cy="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34182</xdr:rowOff>
    </xdr:from>
    <xdr:to>
      <xdr:col>50</xdr:col>
      <xdr:colOff>114300</xdr:colOff>
      <xdr:row>98</xdr:row>
      <xdr:rowOff>86589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36282"/>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25991</xdr:rowOff>
    </xdr:from>
    <xdr:to>
      <xdr:col>45</xdr:col>
      <xdr:colOff>177800</xdr:colOff>
      <xdr:row>98</xdr:row>
      <xdr:rowOff>34182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2809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25991</xdr:rowOff>
    </xdr:from>
    <xdr:to>
      <xdr:col>41</xdr:col>
      <xdr:colOff>50800</xdr:colOff>
      <xdr:row>98</xdr:row>
      <xdr:rowOff>65309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809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146069</xdr:rowOff>
    </xdr:from>
    <xdr:to>
      <xdr:col>55</xdr:col>
      <xdr:colOff>50800</xdr:colOff>
      <xdr:row>98</xdr:row>
      <xdr:rowOff>76219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124496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5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35789</xdr:rowOff>
    </xdr:from>
    <xdr:to>
      <xdr:col>50</xdr:col>
      <xdr:colOff>165100</xdr:colOff>
      <xdr:row>98</xdr:row>
      <xdr:rowOff>137389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128516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154832</xdr:rowOff>
    </xdr:from>
    <xdr:to>
      <xdr:col>46</xdr:col>
      <xdr:colOff>38100</xdr:colOff>
      <xdr:row>98</xdr:row>
      <xdr:rowOff>84982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76109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146641</xdr:rowOff>
    </xdr:from>
    <xdr:to>
      <xdr:col>41</xdr:col>
      <xdr:colOff>101600</xdr:colOff>
      <xdr:row>98</xdr:row>
      <xdr:rowOff>76791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67918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14509</xdr:rowOff>
    </xdr:from>
    <xdr:to>
      <xdr:col>36</xdr:col>
      <xdr:colOff>165100</xdr:colOff>
      <xdr:row>98</xdr:row>
      <xdr:rowOff>116109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107236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13056</xdr:rowOff>
    </xdr:from>
    <xdr:to>
      <xdr:col>85</xdr:col>
      <xdr:colOff>127000</xdr:colOff>
      <xdr:row>35</xdr:row>
      <xdr:rowOff>158857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42356"/>
          <a:ext cx="8382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158857</xdr:rowOff>
    </xdr:from>
    <xdr:to>
      <xdr:col>81</xdr:col>
      <xdr:colOff>50800</xdr:colOff>
      <xdr:row>37</xdr:row>
      <xdr:rowOff>35139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59607"/>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35139</xdr:rowOff>
    </xdr:from>
    <xdr:to>
      <xdr:col>76</xdr:col>
      <xdr:colOff>114300</xdr:colOff>
      <xdr:row>37</xdr:row>
      <xdr:rowOff>64948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787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64948</xdr:rowOff>
    </xdr:from>
    <xdr:to>
      <xdr:col>71</xdr:col>
      <xdr:colOff>177800</xdr:colOff>
      <xdr:row>37</xdr:row>
      <xdr:rowOff>94712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0859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133706</xdr:rowOff>
    </xdr:from>
    <xdr:to>
      <xdr:col>85</xdr:col>
      <xdr:colOff>177800</xdr:colOff>
      <xdr:row>34</xdr:row>
      <xdr:rowOff>63856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156583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108057</xdr:rowOff>
    </xdr:from>
    <xdr:to>
      <xdr:col>81</xdr:col>
      <xdr:colOff>101600</xdr:colOff>
      <xdr:row>36</xdr:row>
      <xdr:rowOff>38207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54734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155789</xdr:rowOff>
    </xdr:from>
    <xdr:to>
      <xdr:col>76</xdr:col>
      <xdr:colOff>165100</xdr:colOff>
      <xdr:row>37</xdr:row>
      <xdr:rowOff>85939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77066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14148</xdr:rowOff>
    </xdr:from>
    <xdr:to>
      <xdr:col>72</xdr:col>
      <xdr:colOff>38100</xdr:colOff>
      <xdr:row>37</xdr:row>
      <xdr:rowOff>115748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106875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43912</xdr:rowOff>
    </xdr:from>
    <xdr:to>
      <xdr:col>67</xdr:col>
      <xdr:colOff>101600</xdr:colOff>
      <xdr:row>37</xdr:row>
      <xdr:rowOff>145512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21228</xdr:rowOff>
    </xdr:from>
    <xdr:to>
      <xdr:col>85</xdr:col>
      <xdr:colOff>127000</xdr:colOff>
      <xdr:row>56</xdr:row>
      <xdr:rowOff>129851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79528"/>
          <a:ext cx="838200" cy="4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109048</xdr:rowOff>
    </xdr:from>
    <xdr:to>
      <xdr:col>81</xdr:col>
      <xdr:colOff>50800</xdr:colOff>
      <xdr:row>56</xdr:row>
      <xdr:rowOff>129851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38798"/>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79521</xdr:rowOff>
    </xdr:from>
    <xdr:to>
      <xdr:col>76</xdr:col>
      <xdr:colOff>114300</xdr:colOff>
      <xdr:row>55</xdr:row>
      <xdr:rowOff>109048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337821"/>
          <a:ext cx="889000" cy="20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79521</xdr:rowOff>
    </xdr:from>
    <xdr:to>
      <xdr:col>71</xdr:col>
      <xdr:colOff>177800</xdr:colOff>
      <xdr:row>57</xdr:row>
      <xdr:rowOff>1226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337821"/>
          <a:ext cx="889000" cy="4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141878</xdr:rowOff>
    </xdr:from>
    <xdr:to>
      <xdr:col>85</xdr:col>
      <xdr:colOff>177800</xdr:colOff>
      <xdr:row>54</xdr:row>
      <xdr:rowOff>72028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164755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79051</xdr:rowOff>
    </xdr:from>
    <xdr:to>
      <xdr:col>81</xdr:col>
      <xdr:colOff>101600</xdr:colOff>
      <xdr:row>57</xdr:row>
      <xdr:rowOff>9201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58248</xdr:rowOff>
    </xdr:from>
    <xdr:to>
      <xdr:col>76</xdr:col>
      <xdr:colOff>165100</xdr:colOff>
      <xdr:row>55</xdr:row>
      <xdr:rowOff>159848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28721</xdr:rowOff>
    </xdr:from>
    <xdr:to>
      <xdr:col>72</xdr:col>
      <xdr:colOff>38100</xdr:colOff>
      <xdr:row>54</xdr:row>
      <xdr:rowOff>130321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146848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121876</xdr:rowOff>
    </xdr:from>
    <xdr:to>
      <xdr:col>67</xdr:col>
      <xdr:colOff>101600</xdr:colOff>
      <xdr:row>57</xdr:row>
      <xdr:rowOff>52026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43153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116588</xdr:rowOff>
    </xdr:from>
    <xdr:to>
      <xdr:col>85</xdr:col>
      <xdr:colOff>127000</xdr:colOff>
      <xdr:row>78</xdr:row>
      <xdr:rowOff>134716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89688"/>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134716</xdr:rowOff>
    </xdr:from>
    <xdr:to>
      <xdr:col>81</xdr:col>
      <xdr:colOff>50800</xdr:colOff>
      <xdr:row>78</xdr:row>
      <xdr:rowOff>138237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781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138237</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1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135220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8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65788</xdr:rowOff>
    </xdr:from>
    <xdr:to>
      <xdr:col>85</xdr:col>
      <xdr:colOff>177800</xdr:colOff>
      <xdr:row>78</xdr:row>
      <xdr:rowOff>167388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152165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83916</xdr:rowOff>
    </xdr:from>
    <xdr:to>
      <xdr:col>81</xdr:col>
      <xdr:colOff>101600</xdr:colOff>
      <xdr:row>79</xdr:row>
      <xdr:rowOff>14066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5193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87437</xdr:rowOff>
    </xdr:from>
    <xdr:to>
      <xdr:col>76</xdr:col>
      <xdr:colOff>165100</xdr:colOff>
      <xdr:row>79</xdr:row>
      <xdr:rowOff>17587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8714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84420</xdr:rowOff>
    </xdr:from>
    <xdr:to>
      <xdr:col>67</xdr:col>
      <xdr:colOff>101600</xdr:colOff>
      <xdr:row>79</xdr:row>
      <xdr:rowOff>14570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5697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93376</xdr:rowOff>
    </xdr:from>
    <xdr:to>
      <xdr:col>85</xdr:col>
      <xdr:colOff>127000</xdr:colOff>
      <xdr:row>97</xdr:row>
      <xdr:rowOff>109835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2402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93376</xdr:rowOff>
    </xdr:from>
    <xdr:to>
      <xdr:col>81</xdr:col>
      <xdr:colOff>50800</xdr:colOff>
      <xdr:row>97</xdr:row>
      <xdr:rowOff>93638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24026"/>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73554</xdr:rowOff>
    </xdr:from>
    <xdr:to>
      <xdr:col>76</xdr:col>
      <xdr:colOff>114300</xdr:colOff>
      <xdr:row>97</xdr:row>
      <xdr:rowOff>93638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42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54515</xdr:rowOff>
    </xdr:from>
    <xdr:to>
      <xdr:col>71</xdr:col>
      <xdr:colOff>177800</xdr:colOff>
      <xdr:row>97</xdr:row>
      <xdr:rowOff>73554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85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59035</xdr:rowOff>
    </xdr:from>
    <xdr:to>
      <xdr:col>85</xdr:col>
      <xdr:colOff>177800</xdr:colOff>
      <xdr:row>97</xdr:row>
      <xdr:rowOff>160635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37462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42576</xdr:rowOff>
    </xdr:from>
    <xdr:to>
      <xdr:col>81</xdr:col>
      <xdr:colOff>101600</xdr:colOff>
      <xdr:row>97</xdr:row>
      <xdr:rowOff>144176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135303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6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42838</xdr:rowOff>
    </xdr:from>
    <xdr:to>
      <xdr:col>76</xdr:col>
      <xdr:colOff>165100</xdr:colOff>
      <xdr:row>97</xdr:row>
      <xdr:rowOff>144438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22754</xdr:rowOff>
    </xdr:from>
    <xdr:to>
      <xdr:col>72</xdr:col>
      <xdr:colOff>38100</xdr:colOff>
      <xdr:row>97</xdr:row>
      <xdr:rowOff>124354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115481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3715</xdr:rowOff>
    </xdr:from>
    <xdr:to>
      <xdr:col>67</xdr:col>
      <xdr:colOff>101600</xdr:colOff>
      <xdr:row>97</xdr:row>
      <xdr:rowOff>105315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96442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「商工費」「消防費」「教育費」が類似団体を上回っている。要因および将来的な推移は次のとおり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「商工費」は、新型コロナウイルス対策緊急支援資金預託金が増加した影響で類似団体より高い水準となっている。ただし、臨時的なものであり、中期的には元の水準へ戻る見込みである。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「消防費」は、防災無線デジタル化事業により歳出が増加した影響で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類似団体より高い水準となっている。ただし、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令和２年度で完了しているため、次年度から元の水準へ戻る見込みだが、消防ポンプ自動車の更新などが控えているため、注視する必要がある。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「教育費」は、東小学校解体事業および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推進事業費（学校生徒へタブレット配備）により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歳出が増加した影響で類似団体より高い水準となっている。令和２年度で完了し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ているものの、施設の老朽化は全体的に問題視されており、計画的な投資を実施していかなければならない。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財政調整基金の残高は、新型コロナウイルス感染症の影響により不測の事態に備える必要があるため、前年額より</a:t>
          </a:r>
          <a:r>
            <a:rPr kumimoji="1" lang="en-US" altLang="ja-JP" sz="1100">
              <a:latin typeface="ＭＳ ゴシック" panose="020B0609070205080204" pitchFamily="49" charset="-128"/>
              <a:ea typeface="ＭＳ ゴシック" panose="020B0609070205080204" pitchFamily="49" charset="-128"/>
            </a:rPr>
            <a:t>113</a:t>
          </a:r>
          <a:r>
            <a:rPr kumimoji="1" lang="ja-JP" altLang="en-US" sz="1100">
              <a:latin typeface="ＭＳ ゴシック" panose="020B0609070205080204" pitchFamily="49" charset="-128"/>
              <a:ea typeface="ＭＳ ゴシック" panose="020B0609070205080204" pitchFamily="49" charset="-128"/>
            </a:rPr>
            <a:t>百万増加して積み立てを行った。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実質収支額は前年度と比較し、平成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年から実施していた道の駅たかねざわ元気あっぷむら整備事業が完了したものの、中小企業新型コロナウイルス対策緊急支援資金預託金等を増額した結果、</a:t>
          </a:r>
          <a:r>
            <a:rPr kumimoji="1" lang="en-US" altLang="ja-JP" sz="1100">
              <a:latin typeface="ＭＳ ゴシック" panose="020B0609070205080204" pitchFamily="49" charset="-128"/>
              <a:ea typeface="ＭＳ ゴシック" panose="020B0609070205080204" pitchFamily="49" charset="-128"/>
            </a:rPr>
            <a:t>2.87p</a:t>
          </a:r>
          <a:r>
            <a:rPr kumimoji="1" lang="ja-JP" altLang="en-US" sz="1100">
              <a:latin typeface="ＭＳ ゴシック" panose="020B0609070205080204" pitchFamily="49" charset="-128"/>
              <a:ea typeface="ＭＳ ゴシック" panose="020B0609070205080204" pitchFamily="49" charset="-128"/>
            </a:rPr>
            <a:t>の減少となった。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実質単年度収支は前年度と比較し、</a:t>
          </a:r>
          <a:r>
            <a:rPr kumimoji="1" lang="en-US" altLang="ja-JP" sz="1100">
              <a:latin typeface="ＭＳ ゴシック" panose="020B0609070205080204" pitchFamily="49" charset="-128"/>
              <a:ea typeface="ＭＳ ゴシック" panose="020B0609070205080204" pitchFamily="49" charset="-128"/>
            </a:rPr>
            <a:t>1.33p</a:t>
          </a:r>
          <a:r>
            <a:rPr kumimoji="1" lang="ja-JP" altLang="en-US" sz="1100">
              <a:latin typeface="ＭＳ ゴシック" panose="020B0609070205080204" pitchFamily="49" charset="-128"/>
              <a:ea typeface="ＭＳ ゴシック" panose="020B0609070205080204" pitchFamily="49" charset="-128"/>
            </a:rPr>
            <a:t>の改善がみられることから、今後も事務事業の見直し等を行い、歳出の合理的な行財政を推進し、健全な運営に努めていく。</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全会計において黒字を確保しており、赤字比率は発生していない。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一般会計は、前年度に比べ実質収支額が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したことから標準財政規模に対し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水道事業会計では、将来的な老朽化した設備の更新のため、計画的に内部留保を増加しているため、前年度に比べ標準財政規模比が</a:t>
          </a:r>
          <a:r>
            <a:rPr lang="en-US" altLang="ja-JP" sz="1100">
              <a:effectLst/>
              <a:latin typeface="ＭＳ ゴシック" panose="020B0609070205080204" pitchFamily="49" charset="-128"/>
              <a:ea typeface="ＭＳ ゴシック" panose="020B0609070205080204" pitchFamily="49" charset="-128"/>
            </a:rPr>
            <a:t>1.3%</a:t>
          </a:r>
          <a:r>
            <a:rPr lang="ja-JP" altLang="en-US" sz="1100">
              <a:effectLst/>
              <a:latin typeface="ＭＳ ゴシック" panose="020B0609070205080204" pitchFamily="49" charset="-128"/>
              <a:ea typeface="ＭＳ ゴシック" panose="020B0609070205080204" pitchFamily="49" charset="-128"/>
            </a:rPr>
            <a:t>の増加となっている。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なお、法適化前の公共下水道事業特別会計及び農業集落排水特別会計については、２つの会計を合算した比率が「その他会計（黒字）」に計上されている。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15106749</v>
      </c>
      <c r="BO4" s="464"/>
      <c r="BP4" s="464"/>
      <c r="BQ4" s="464"/>
      <c r="BR4" s="464"/>
      <c r="BS4" s="464"/>
      <c r="BT4" s="464"/>
      <c r="BU4" s="465"/>
      <c r="BV4" s="463">
        <v>11596580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8.1999999999999993</v>
      </c>
      <c r="CU4" s="648"/>
      <c r="CV4" s="648"/>
      <c r="CW4" s="648"/>
      <c r="CX4" s="648"/>
      <c r="CY4" s="648"/>
      <c r="CZ4" s="648"/>
      <c r="DA4" s="649"/>
      <c r="DB4" s="647">
        <v>11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14388946</v>
      </c>
      <c r="BO5" s="469"/>
      <c r="BP5" s="469"/>
      <c r="BQ5" s="469"/>
      <c r="BR5" s="469"/>
      <c r="BS5" s="469"/>
      <c r="BT5" s="469"/>
      <c r="BU5" s="470"/>
      <c r="BV5" s="468">
        <v>10723701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79.599999999999994</v>
      </c>
      <c r="CU5" s="439"/>
      <c r="CV5" s="439"/>
      <c r="CW5" s="439"/>
      <c r="CX5" s="439"/>
      <c r="CY5" s="439"/>
      <c r="CZ5" s="439"/>
      <c r="DA5" s="440"/>
      <c r="DB5" s="438">
        <v>82.3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717803</v>
      </c>
      <c r="BO6" s="469"/>
      <c r="BP6" s="469"/>
      <c r="BQ6" s="469"/>
      <c r="BR6" s="469"/>
      <c r="BS6" s="469"/>
      <c r="BT6" s="469"/>
      <c r="BU6" s="470"/>
      <c r="BV6" s="468">
        <v>872879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84.4</v>
      </c>
      <c r="CU6" s="622"/>
      <c r="CV6" s="622"/>
      <c r="CW6" s="622"/>
      <c r="CX6" s="622"/>
      <c r="CY6" s="622"/>
      <c r="CZ6" s="622"/>
      <c r="DA6" s="623"/>
      <c r="DB6" s="621">
        <v>87.8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169546</v>
      </c>
      <c r="BO7" s="469"/>
      <c r="BP7" s="469"/>
      <c r="BQ7" s="469"/>
      <c r="BR7" s="469"/>
      <c r="BS7" s="469"/>
      <c r="BT7" s="469"/>
      <c r="BU7" s="470"/>
      <c r="BV7" s="468">
        <v>159420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6714532</v>
      </c>
      <c r="CU7" s="469"/>
      <c r="CV7" s="469"/>
      <c r="CW7" s="469"/>
      <c r="CX7" s="469"/>
      <c r="CY7" s="469"/>
      <c r="CZ7" s="469"/>
      <c r="DA7" s="470"/>
      <c r="DB7" s="468">
        <v>6462286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548257</v>
      </c>
      <c r="BO8" s="469"/>
      <c r="BP8" s="469"/>
      <c r="BQ8" s="469"/>
      <c r="BR8" s="469"/>
      <c r="BS8" s="469"/>
      <c r="BT8" s="469"/>
      <c r="BU8" s="470"/>
      <c r="BV8" s="468">
        <v>713459</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0.79</v>
      </c>
      <c r="CU8" s="582"/>
      <c r="CV8" s="582"/>
      <c r="CW8" s="582"/>
      <c r="CX8" s="582"/>
      <c r="CY8" s="582"/>
      <c r="CZ8" s="582"/>
      <c r="DA8" s="583"/>
      <c r="DB8" s="581">
        <v>0.79</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29229</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-165202</v>
      </c>
      <c r="BO9" s="469"/>
      <c r="BP9" s="469"/>
      <c r="BQ9" s="469"/>
      <c r="BR9" s="469"/>
      <c r="BS9" s="469"/>
      <c r="BT9" s="469"/>
      <c r="BU9" s="470"/>
      <c r="BV9" s="468">
        <v>344181</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7.1</v>
      </c>
      <c r="CU9" s="439"/>
      <c r="CV9" s="439"/>
      <c r="CW9" s="439"/>
      <c r="CX9" s="439"/>
      <c r="CY9" s="439"/>
      <c r="CZ9" s="439"/>
      <c r="DA9" s="440"/>
      <c r="DB9" s="438">
        <v>7.2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29639</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93</v>
      </c>
      <c r="AV10" s="526"/>
      <c r="AW10" s="526"/>
      <c r="AX10" s="526"/>
      <c r="AY10" s="448" t="s">
        <v>118</v>
      </c>
      <c r="AZ10" s="449"/>
      <c r="BA10" s="449"/>
      <c r="BB10" s="449"/>
      <c r="BC10" s="449"/>
      <c r="BD10" s="449"/>
      <c r="BE10" s="449"/>
      <c r="BF10" s="449"/>
      <c r="BG10" s="449"/>
      <c r="BH10" s="449"/>
      <c r="BI10" s="449"/>
      <c r="BJ10" s="449"/>
      <c r="BK10" s="449"/>
      <c r="BL10" s="449"/>
      <c r="BM10" s="450"/>
      <c r="BN10" s="468">
        <v>112737</v>
      </c>
      <c r="BO10" s="469"/>
      <c r="BP10" s="469"/>
      <c r="BQ10" s="469"/>
      <c r="BR10" s="469"/>
      <c r="BS10" s="469"/>
      <c r="BT10" s="469"/>
      <c r="BU10" s="470"/>
      <c r="BV10" s="468">
        <v>433</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93</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29424</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480856</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29010</v>
      </c>
      <c r="S13" s="572"/>
      <c r="T13" s="572"/>
      <c r="U13" s="572"/>
      <c r="V13" s="573"/>
      <c r="W13" s="559" t="s">
        <v>137</v>
      </c>
      <c r="X13" s="481"/>
      <c r="Y13" s="481"/>
      <c r="Z13" s="481"/>
      <c r="AA13" s="481"/>
      <c r="AB13" s="482"/>
      <c r="AC13" s="444">
        <v>1442</v>
      </c>
      <c r="AD13" s="445"/>
      <c r="AE13" s="445"/>
      <c r="AF13" s="445"/>
      <c r="AG13" s="446"/>
      <c r="AH13" s="444">
        <v>1502</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-52465</v>
      </c>
      <c r="BO13" s="469"/>
      <c r="BP13" s="469"/>
      <c r="BQ13" s="469"/>
      <c r="BR13" s="469"/>
      <c r="BS13" s="469"/>
      <c r="BT13" s="469"/>
      <c r="BU13" s="470"/>
      <c r="BV13" s="468">
        <v>-136242</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1.1000000000000001</v>
      </c>
      <c r="CU13" s="439"/>
      <c r="CV13" s="439"/>
      <c r="CW13" s="439"/>
      <c r="CX13" s="439"/>
      <c r="CY13" s="439"/>
      <c r="CZ13" s="439"/>
      <c r="DA13" s="440"/>
      <c r="DB13" s="438">
        <v>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29522</v>
      </c>
      <c r="S14" s="572"/>
      <c r="T14" s="572"/>
      <c r="U14" s="572"/>
      <c r="V14" s="573"/>
      <c r="W14" s="574"/>
      <c r="X14" s="484"/>
      <c r="Y14" s="484"/>
      <c r="Z14" s="484"/>
      <c r="AA14" s="484"/>
      <c r="AB14" s="485"/>
      <c r="AC14" s="564">
        <v>9.6999999999999993</v>
      </c>
      <c r="AD14" s="565"/>
      <c r="AE14" s="565"/>
      <c r="AF14" s="565"/>
      <c r="AG14" s="566"/>
      <c r="AH14" s="564">
        <v>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126</v>
      </c>
      <c r="CU14" s="576"/>
      <c r="CV14" s="576"/>
      <c r="CW14" s="576"/>
      <c r="CX14" s="576"/>
      <c r="CY14" s="576"/>
      <c r="CZ14" s="576"/>
      <c r="DA14" s="577"/>
      <c r="DB14" s="575" t="s">
        <v>125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29101</v>
      </c>
      <c r="S15" s="572"/>
      <c r="T15" s="572"/>
      <c r="U15" s="572"/>
      <c r="V15" s="573"/>
      <c r="W15" s="559" t="s">
        <v>145</v>
      </c>
      <c r="X15" s="481"/>
      <c r="Y15" s="481"/>
      <c r="Z15" s="481"/>
      <c r="AA15" s="481"/>
      <c r="AB15" s="482"/>
      <c r="AC15" s="444">
        <v>4383</v>
      </c>
      <c r="AD15" s="445"/>
      <c r="AE15" s="445"/>
      <c r="AF15" s="445"/>
      <c r="AG15" s="446"/>
      <c r="AH15" s="444">
        <v>4286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4163198</v>
      </c>
      <c r="BO15" s="464"/>
      <c r="BP15" s="464"/>
      <c r="BQ15" s="464"/>
      <c r="BR15" s="464"/>
      <c r="BS15" s="464"/>
      <c r="BT15" s="464"/>
      <c r="BU15" s="465"/>
      <c r="BV15" s="463">
        <v>3881990</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29.6</v>
      </c>
      <c r="AD16" s="565"/>
      <c r="AE16" s="565"/>
      <c r="AF16" s="565"/>
      <c r="AG16" s="566"/>
      <c r="AH16" s="564">
        <v>27.4</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5213873</v>
      </c>
      <c r="BO16" s="469"/>
      <c r="BP16" s="469"/>
      <c r="BQ16" s="469"/>
      <c r="BR16" s="469"/>
      <c r="BS16" s="469"/>
      <c r="BT16" s="469"/>
      <c r="BU16" s="470"/>
      <c r="BV16" s="468">
        <v>4987678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8975</v>
      </c>
      <c r="AD17" s="445"/>
      <c r="AE17" s="445"/>
      <c r="AF17" s="445"/>
      <c r="AG17" s="446"/>
      <c r="AH17" s="444">
        <v>9839</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5276002</v>
      </c>
      <c r="BO17" s="469"/>
      <c r="BP17" s="469"/>
      <c r="BQ17" s="469"/>
      <c r="BR17" s="469"/>
      <c r="BS17" s="469"/>
      <c r="BT17" s="469"/>
      <c r="BU17" s="470"/>
      <c r="BV17" s="468">
        <v>4940597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70.87</v>
      </c>
      <c r="M18" s="533"/>
      <c r="N18" s="533"/>
      <c r="O18" s="533"/>
      <c r="P18" s="533"/>
      <c r="Q18" s="533"/>
      <c r="R18" s="534"/>
      <c r="S18" s="534"/>
      <c r="T18" s="534"/>
      <c r="U18" s="534"/>
      <c r="V18" s="535"/>
      <c r="W18" s="549"/>
      <c r="X18" s="550"/>
      <c r="Y18" s="550"/>
      <c r="Z18" s="550"/>
      <c r="AA18" s="550"/>
      <c r="AB18" s="560"/>
      <c r="AC18" s="432">
        <v>60.6</v>
      </c>
      <c r="AD18" s="433"/>
      <c r="AE18" s="433"/>
      <c r="AF18" s="433"/>
      <c r="AG18" s="536"/>
      <c r="AH18" s="432">
        <v>63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5379361</v>
      </c>
      <c r="BO18" s="469"/>
      <c r="BP18" s="469"/>
      <c r="BQ18" s="469"/>
      <c r="BR18" s="469"/>
      <c r="BS18" s="469"/>
      <c r="BT18" s="469"/>
      <c r="BU18" s="470"/>
      <c r="BV18" s="468">
        <v>5544460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412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8182051</v>
      </c>
      <c r="BO19" s="469"/>
      <c r="BP19" s="469"/>
      <c r="BQ19" s="469"/>
      <c r="BR19" s="469"/>
      <c r="BS19" s="469"/>
      <c r="BT19" s="469"/>
      <c r="BU19" s="470"/>
      <c r="BV19" s="468">
        <v>8468629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12205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7972942</v>
      </c>
      <c r="BO23" s="469"/>
      <c r="BP23" s="469"/>
      <c r="BQ23" s="469"/>
      <c r="BR23" s="469"/>
      <c r="BS23" s="469"/>
      <c r="BT23" s="469"/>
      <c r="BU23" s="470"/>
      <c r="BV23" s="468">
        <v>7394727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7500</v>
      </c>
      <c r="R24" s="445"/>
      <c r="S24" s="445"/>
      <c r="T24" s="445"/>
      <c r="U24" s="445"/>
      <c r="V24" s="446"/>
      <c r="W24" s="510"/>
      <c r="X24" s="501"/>
      <c r="Y24" s="502"/>
      <c r="Z24" s="441" t="s">
        <v>169</v>
      </c>
      <c r="AA24" s="442"/>
      <c r="AB24" s="442"/>
      <c r="AC24" s="442"/>
      <c r="AD24" s="442"/>
      <c r="AE24" s="442"/>
      <c r="AF24" s="442"/>
      <c r="AG24" s="443"/>
      <c r="AH24" s="444">
        <v>176</v>
      </c>
      <c r="AI24" s="445"/>
      <c r="AJ24" s="445"/>
      <c r="AK24" s="445"/>
      <c r="AL24" s="446"/>
      <c r="AM24" s="444">
        <v>524128</v>
      </c>
      <c r="AN24" s="445"/>
      <c r="AO24" s="445"/>
      <c r="AP24" s="445"/>
      <c r="AQ24" s="445"/>
      <c r="AR24" s="446"/>
      <c r="AS24" s="444">
        <v>2978</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6962896</v>
      </c>
      <c r="BO24" s="469"/>
      <c r="BP24" s="469"/>
      <c r="BQ24" s="469"/>
      <c r="BR24" s="469"/>
      <c r="BS24" s="469"/>
      <c r="BT24" s="469"/>
      <c r="BU24" s="470"/>
      <c r="BV24" s="468">
        <v>6589893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5890</v>
      </c>
      <c r="R25" s="445"/>
      <c r="S25" s="445"/>
      <c r="T25" s="445"/>
      <c r="U25" s="445"/>
      <c r="V25" s="446"/>
      <c r="W25" s="510"/>
      <c r="X25" s="501"/>
      <c r="Y25" s="502"/>
      <c r="Z25" s="441" t="s">
        <v>172</v>
      </c>
      <c r="AA25" s="442"/>
      <c r="AB25" s="442"/>
      <c r="AC25" s="442"/>
      <c r="AD25" s="442"/>
      <c r="AE25" s="442"/>
      <c r="AF25" s="442"/>
      <c r="AG25" s="443"/>
      <c r="AH25" s="444" t="s">
        <v>126</v>
      </c>
      <c r="AI25" s="445"/>
      <c r="AJ25" s="445"/>
      <c r="AK25" s="445"/>
      <c r="AL25" s="446"/>
      <c r="AM25" s="444" t="s">
        <v>126</v>
      </c>
      <c r="AN25" s="445"/>
      <c r="AO25" s="445"/>
      <c r="AP25" s="445"/>
      <c r="AQ25" s="445"/>
      <c r="AR25" s="446"/>
      <c r="AS25" s="444" t="s">
        <v>126</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2027728</v>
      </c>
      <c r="BO25" s="464"/>
      <c r="BP25" s="464"/>
      <c r="BQ25" s="464"/>
      <c r="BR25" s="464"/>
      <c r="BS25" s="464"/>
      <c r="BT25" s="464"/>
      <c r="BU25" s="465"/>
      <c r="BV25" s="463">
        <v>2041013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5460</v>
      </c>
      <c r="R26" s="445"/>
      <c r="S26" s="445"/>
      <c r="T26" s="445"/>
      <c r="U26" s="445"/>
      <c r="V26" s="446"/>
      <c r="W26" s="510"/>
      <c r="X26" s="501"/>
      <c r="Y26" s="502"/>
      <c r="Z26" s="441" t="s">
        <v>175</v>
      </c>
      <c r="AA26" s="523"/>
      <c r="AB26" s="523"/>
      <c r="AC26" s="523"/>
      <c r="AD26" s="523"/>
      <c r="AE26" s="523"/>
      <c r="AF26" s="523"/>
      <c r="AG26" s="524"/>
      <c r="AH26" s="444">
        <v>2</v>
      </c>
      <c r="AI26" s="445"/>
      <c r="AJ26" s="445"/>
      <c r="AK26" s="445"/>
      <c r="AL26" s="446"/>
      <c r="AM26" s="444" t="s">
        <v>176</v>
      </c>
      <c r="AN26" s="445"/>
      <c r="AO26" s="445"/>
      <c r="AP26" s="445"/>
      <c r="AQ26" s="445"/>
      <c r="AR26" s="446"/>
      <c r="AS26" s="444" t="s">
        <v>176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3450</v>
      </c>
      <c r="R27" s="445"/>
      <c r="S27" s="445"/>
      <c r="T27" s="445"/>
      <c r="U27" s="445"/>
      <c r="V27" s="446"/>
      <c r="W27" s="510"/>
      <c r="X27" s="501"/>
      <c r="Y27" s="502"/>
      <c r="Z27" s="441" t="s">
        <v>179</v>
      </c>
      <c r="AA27" s="442"/>
      <c r="AB27" s="442"/>
      <c r="AC27" s="442"/>
      <c r="AD27" s="442"/>
      <c r="AE27" s="442"/>
      <c r="AF27" s="442"/>
      <c r="AG27" s="443"/>
      <c r="AH27" s="444">
        <v>3</v>
      </c>
      <c r="AI27" s="445"/>
      <c r="AJ27" s="445"/>
      <c r="AK27" s="445"/>
      <c r="AL27" s="446"/>
      <c r="AM27" s="444">
        <v>11589</v>
      </c>
      <c r="AN27" s="445"/>
      <c r="AO27" s="445"/>
      <c r="AP27" s="445"/>
      <c r="AQ27" s="445"/>
      <c r="AR27" s="446"/>
      <c r="AS27" s="444">
        <v>3863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135</v>
      </c>
      <c r="BO27" s="472"/>
      <c r="BP27" s="472"/>
      <c r="BQ27" s="472"/>
      <c r="BR27" s="472"/>
      <c r="BS27" s="472"/>
      <c r="BT27" s="472"/>
      <c r="BU27" s="473"/>
      <c r="BV27" s="471" t="s">
        <v>126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2700</v>
      </c>
      <c r="R28" s="445"/>
      <c r="S28" s="445"/>
      <c r="T28" s="445"/>
      <c r="U28" s="445"/>
      <c r="V28" s="446"/>
      <c r="W28" s="510"/>
      <c r="X28" s="501"/>
      <c r="Y28" s="502"/>
      <c r="Z28" s="441" t="s">
        <v>182</v>
      </c>
      <c r="AA28" s="442"/>
      <c r="AB28" s="442"/>
      <c r="AC28" s="442"/>
      <c r="AD28" s="442"/>
      <c r="AE28" s="442"/>
      <c r="AF28" s="442"/>
      <c r="AG28" s="443"/>
      <c r="AH28" s="444" t="s">
        <v>126</v>
      </c>
      <c r="AI28" s="445"/>
      <c r="AJ28" s="445"/>
      <c r="AK28" s="445"/>
      <c r="AL28" s="446"/>
      <c r="AM28" s="444" t="s">
        <v>126</v>
      </c>
      <c r="AN28" s="445"/>
      <c r="AO28" s="445"/>
      <c r="AP28" s="445"/>
      <c r="AQ28" s="445"/>
      <c r="AR28" s="446"/>
      <c r="AS28" s="444" t="s">
        <v>126</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1109294</v>
      </c>
      <c r="BO28" s="464"/>
      <c r="BP28" s="464"/>
      <c r="BQ28" s="464"/>
      <c r="BR28" s="464"/>
      <c r="BS28" s="464"/>
      <c r="BT28" s="464"/>
      <c r="BU28" s="465"/>
      <c r="BV28" s="463">
        <v>996557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2400</v>
      </c>
      <c r="R29" s="445"/>
      <c r="S29" s="445"/>
      <c r="T29" s="445"/>
      <c r="U29" s="445"/>
      <c r="V29" s="446"/>
      <c r="W29" s="511"/>
      <c r="X29" s="512"/>
      <c r="Y29" s="513"/>
      <c r="Z29" s="441" t="s">
        <v>185</v>
      </c>
      <c r="AA29" s="442"/>
      <c r="AB29" s="442"/>
      <c r="AC29" s="442"/>
      <c r="AD29" s="442"/>
      <c r="AE29" s="442"/>
      <c r="AF29" s="442"/>
      <c r="AG29" s="443"/>
      <c r="AH29" s="444">
        <v>179</v>
      </c>
      <c r="AI29" s="445"/>
      <c r="AJ29" s="445"/>
      <c r="AK29" s="445"/>
      <c r="AL29" s="446"/>
      <c r="AM29" s="444">
        <v>535717</v>
      </c>
      <c r="AN29" s="445"/>
      <c r="AO29" s="445"/>
      <c r="AP29" s="445"/>
      <c r="AQ29" s="445"/>
      <c r="AR29" s="446"/>
      <c r="AS29" s="444">
        <v>2993</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480311</v>
      </c>
      <c r="BO29" s="469"/>
      <c r="BP29" s="469"/>
      <c r="BQ29" s="469"/>
      <c r="BR29" s="469"/>
      <c r="BS29" s="469"/>
      <c r="BT29" s="469"/>
      <c r="BU29" s="470"/>
      <c r="BV29" s="468">
        <v>480139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2518042</v>
      </c>
      <c r="BO30" s="472"/>
      <c r="BP30" s="472"/>
      <c r="BQ30" s="472"/>
      <c r="BR30" s="472"/>
      <c r="BS30" s="472"/>
      <c r="BT30" s="472"/>
      <c r="BU30" s="473"/>
      <c r="BV30" s="471">
        <v>2045766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196</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高根沢町国民健康保険特別会計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高根沢町水道事業会計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塩谷広域行政組合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高根沢町宝積寺駅西第一土地区画整理事業特別会計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高根沢町後期高齢者医療特別会計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高根沢町下水道事業会計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塩谷地方ふるさと市町村圏基金特別会計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高根沢町介護保険特別会計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栃木県市町村総合事務組合（一般会計）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栃木県市町村総合事務組合（特別会計）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栃木県後期高齢者医療広域連合（一般会計）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栃木県後期高齢者医療広域連合（特別会計）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1BDb8thoY+5GB0Pb/HW62DIlLnP6iRvxJ/Z+6HyhjCYmBG7n9POb92o5eR93MLDSZIYo5tvZ7i4rVA3DI/a/A==" saltValue="yY5OJ7hr5uNt2U5GrSBv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14.61</v>
      </c>
      <c r="G34" s="33">
        <v>14.54</v>
      </c>
      <c r="H34" s="33">
        <v>15.46</v>
      </c>
      <c r="I34" s="33">
        <v>17.489999999999998</v>
      </c>
      <c r="J34" s="34">
        <v>18.79</v>
      </c>
      <c r="K34" s="22"/>
      <c r="L34" s="22"/>
      <c r="M34" s="22"/>
      <c r="N34" s="22"/>
      <c r="O34" s="22"/>
      <c r="P34" s="22"/>
    </row>
    <row r="35" spans="1:16" ht="39" customHeight="1" x14ac:dyDescent="0.15">
      <c r="A35" s="22"/>
      <c r="B35" s="35"/>
      <c r="C35" s="1244" t="s">
        <v>566</v>
      </c>
      <c r="D35" s="1245"/>
      <c r="E35" s="1246"/>
      <c r="F35" s="36">
        <v>5.3</v>
      </c>
      <c r="G35" s="37">
        <v>3.81</v>
      </c>
      <c r="H35" s="37">
        <v>5.64</v>
      </c>
      <c r="I35" s="37">
        <v>10.96</v>
      </c>
      <c r="J35" s="38">
        <v>8.16</v>
      </c>
      <c r="K35" s="22"/>
      <c r="L35" s="22"/>
      <c r="M35" s="22"/>
      <c r="N35" s="22"/>
      <c r="O35" s="22"/>
      <c r="P35" s="22"/>
    </row>
    <row r="36" spans="1:16" ht="39" customHeight="1" x14ac:dyDescent="0.15">
      <c r="A36" s="22"/>
      <c r="B36" s="35"/>
      <c r="C36" s="1244" t="s">
        <v>567</v>
      </c>
      <c r="D36" s="1245"/>
      <c r="E36" s="1246"/>
      <c r="F36" s="36" t="s">
        <v>516</v>
      </c>
      <c r="G36" s="37" t="s">
        <v>516</v>
      </c>
      <c r="H36" s="37">
        <v>1.73</v>
      </c>
      <c r="I36" s="37">
        <v>2.2400000000000002</v>
      </c>
      <c r="J36" s="38">
        <v>2.2999999999999998</v>
      </c>
      <c r="K36" s="22"/>
      <c r="L36" s="22"/>
      <c r="M36" s="22"/>
      <c r="N36" s="22"/>
      <c r="O36" s="22"/>
      <c r="P36" s="22"/>
    </row>
    <row r="37" spans="1:16" ht="39" customHeight="1" x14ac:dyDescent="0.15">
      <c r="A37" s="22"/>
      <c r="B37" s="35"/>
      <c r="C37" s="1244" t="s">
        <v>568</v>
      </c>
      <c r="D37" s="1245"/>
      <c r="E37" s="1246"/>
      <c r="F37" s="36">
        <v>0.59</v>
      </c>
      <c r="G37" s="37">
        <v>0.77</v>
      </c>
      <c r="H37" s="37">
        <v>0.76</v>
      </c>
      <c r="I37" s="37">
        <v>1.69</v>
      </c>
      <c r="J37" s="38">
        <v>1.26</v>
      </c>
      <c r="K37" s="22"/>
      <c r="L37" s="22"/>
      <c r="M37" s="22"/>
      <c r="N37" s="22"/>
      <c r="O37" s="22"/>
      <c r="P37" s="22"/>
    </row>
    <row r="38" spans="1:16" ht="39" customHeight="1" x14ac:dyDescent="0.15">
      <c r="A38" s="22"/>
      <c r="B38" s="35"/>
      <c r="C38" s="1244" t="s">
        <v>569</v>
      </c>
      <c r="D38" s="1245"/>
      <c r="E38" s="1246"/>
      <c r="F38" s="36">
        <v>0.72</v>
      </c>
      <c r="G38" s="37">
        <v>2</v>
      </c>
      <c r="H38" s="37">
        <v>0.83</v>
      </c>
      <c r="I38" s="37">
        <v>0.79</v>
      </c>
      <c r="J38" s="38">
        <v>0.95</v>
      </c>
      <c r="K38" s="22"/>
      <c r="L38" s="22"/>
      <c r="M38" s="22"/>
      <c r="N38" s="22"/>
      <c r="O38" s="22"/>
      <c r="P38" s="22"/>
    </row>
    <row r="39" spans="1:16" ht="39" customHeight="1" x14ac:dyDescent="0.15">
      <c r="A39" s="22"/>
      <c r="B39" s="35"/>
      <c r="C39" s="1244" t="s">
        <v>570</v>
      </c>
      <c r="D39" s="1245"/>
      <c r="E39" s="1246"/>
      <c r="F39" s="36">
        <v>0.09</v>
      </c>
      <c r="G39" s="37">
        <v>0.04</v>
      </c>
      <c r="H39" s="37">
        <v>0.04</v>
      </c>
      <c r="I39" s="37">
        <v>0.03</v>
      </c>
      <c r="J39" s="38">
        <v>0.03</v>
      </c>
      <c r="K39" s="22"/>
      <c r="L39" s="22"/>
      <c r="M39" s="22"/>
      <c r="N39" s="22"/>
      <c r="O39" s="22"/>
      <c r="P39" s="22"/>
    </row>
    <row r="40" spans="1:16" ht="39" customHeight="1" x14ac:dyDescent="0.15">
      <c r="A40" s="22"/>
      <c r="B40" s="35"/>
      <c r="C40" s="1244" t="s">
        <v>571</v>
      </c>
      <c r="D40" s="1245"/>
      <c r="E40" s="1246"/>
      <c r="F40" s="36">
        <v>0.06</v>
      </c>
      <c r="G40" s="37">
        <v>0.02</v>
      </c>
      <c r="H40" s="37">
        <v>0.03</v>
      </c>
      <c r="I40" s="37">
        <v>7.0000000000000007E-2</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573</v>
      </c>
      <c r="D43" s="1248"/>
      <c r="E43" s="1249"/>
      <c r="F43" s="41">
        <v>0.3</v>
      </c>
      <c r="G43" s="42">
        <v>0.61</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Xu7mR/SqIkZeij71blVZ7tMH4c8zvJz1dQFQfPq7QyEmYPATbFsjeTlWoJyanwGlnCLD0C0isoPoNCItbXKA==" saltValue="W/VnWGTpC+PrOhiBACoG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705</v>
      </c>
      <c r="L45" s="60">
        <v>671</v>
      </c>
      <c r="M45" s="60">
        <v>634</v>
      </c>
      <c r="N45" s="60">
        <v>630</v>
      </c>
      <c r="O45" s="61">
        <v>598</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14</v>
      </c>
      <c r="F48" s="1254"/>
      <c r="G48" s="1254"/>
      <c r="H48" s="1254"/>
      <c r="I48" s="1254"/>
      <c r="J48" s="1255"/>
      <c r="K48" s="63">
        <v>350</v>
      </c>
      <c r="L48" s="64">
        <v>365</v>
      </c>
      <c r="M48" s="64">
        <v>291</v>
      </c>
      <c r="N48" s="64">
        <v>257</v>
      </c>
      <c r="O48" s="65">
        <v>268</v>
      </c>
      <c r="P48" s="48"/>
      <c r="Q48" s="48"/>
      <c r="R48" s="48"/>
      <c r="S48" s="48"/>
      <c r="T48" s="48"/>
      <c r="U48" s="48"/>
    </row>
    <row r="49" spans="1:21" ht="30.75" customHeight="1" x14ac:dyDescent="0.15">
      <c r="A49" s="48"/>
      <c r="B49" s="1272"/>
      <c r="C49" s="1273"/>
      <c r="D49" s="62"/>
      <c r="E49" s="1254" t="s">
        <v>15</v>
      </c>
      <c r="F49" s="1254"/>
      <c r="G49" s="1254"/>
      <c r="H49" s="1254"/>
      <c r="I49" s="1254"/>
      <c r="J49" s="1255"/>
      <c r="K49" s="63">
        <v>31</v>
      </c>
      <c r="L49" s="64">
        <v>27</v>
      </c>
      <c r="M49" s="64">
        <v>31</v>
      </c>
      <c r="N49" s="64">
        <v>35</v>
      </c>
      <c r="O49" s="65">
        <v>35</v>
      </c>
      <c r="P49" s="48"/>
      <c r="Q49" s="48"/>
      <c r="R49" s="48"/>
      <c r="S49" s="48"/>
      <c r="T49" s="48"/>
      <c r="U49" s="48"/>
    </row>
    <row r="50" spans="1:21" ht="30.75" customHeight="1" x14ac:dyDescent="0.15">
      <c r="A50" s="48"/>
      <c r="B50" s="1272"/>
      <c r="C50" s="1273"/>
      <c r="D50" s="62"/>
      <c r="E50" s="1254" t="s">
        <v>16</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840</v>
      </c>
      <c r="L52" s="64">
        <v>873</v>
      </c>
      <c r="M52" s="64">
        <v>871</v>
      </c>
      <c r="N52" s="64">
        <v>854</v>
      </c>
      <c r="O52" s="65">
        <v>857</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246</v>
      </c>
      <c r="L53" s="69">
        <v>190</v>
      </c>
      <c r="M53" s="69">
        <v>85</v>
      </c>
      <c r="N53" s="69">
        <v>68</v>
      </c>
      <c r="O53" s="70">
        <v>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ICTgCv+4/keQRtcw53xhjVkJ8k1QhOEC5ZOZMBFjhSH4Iu1QpFS2F4Xa+GnK781sfQtwMO3vyZPJ2h6CiKF6Q==" saltValue="9xiPivDhs4uS+I4jTl39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8"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90" t="s">
        <v>29</v>
      </c>
      <c r="C41" s="1291"/>
      <c r="D41" s="102"/>
      <c r="E41" s="1292" t="s">
        <v>30</v>
      </c>
      <c r="F41" s="1292"/>
      <c r="G41" s="1292"/>
      <c r="H41" s="1293"/>
      <c r="I41" s="103">
        <v>6640</v>
      </c>
      <c r="J41" s="104">
        <v>7095</v>
      </c>
      <c r="K41" s="104">
        <v>7141</v>
      </c>
      <c r="L41" s="104">
        <v>7396</v>
      </c>
      <c r="M41" s="105">
        <v>7973</v>
      </c>
    </row>
    <row r="42" spans="2:13" ht="27.75" customHeight="1" x14ac:dyDescent="0.15">
      <c r="B42" s="1280"/>
      <c r="C42" s="1281"/>
      <c r="D42" s="106"/>
      <c r="E42" s="1284" t="s">
        <v>31</v>
      </c>
      <c r="F42" s="1284"/>
      <c r="G42" s="1284"/>
      <c r="H42" s="1285"/>
      <c r="I42" s="107" t="s">
        <v>516</v>
      </c>
      <c r="J42" s="108" t="s">
        <v>516</v>
      </c>
      <c r="K42" s="108" t="s">
        <v>516</v>
      </c>
      <c r="L42" s="108" t="s">
        <v>516</v>
      </c>
      <c r="M42" s="109" t="s">
        <v>516</v>
      </c>
    </row>
    <row r="43" spans="2:13" ht="27.75" customHeight="1" x14ac:dyDescent="0.15">
      <c r="B43" s="1280"/>
      <c r="C43" s="1281"/>
      <c r="D43" s="106"/>
      <c r="E43" s="1284" t="s">
        <v>32</v>
      </c>
      <c r="F43" s="1284"/>
      <c r="G43" s="1284"/>
      <c r="H43" s="1285"/>
      <c r="I43" s="107">
        <v>4808</v>
      </c>
      <c r="J43" s="108">
        <v>4775</v>
      </c>
      <c r="K43" s="108">
        <v>4505</v>
      </c>
      <c r="L43" s="108">
        <v>3865</v>
      </c>
      <c r="M43" s="109">
        <v>3125</v>
      </c>
    </row>
    <row r="44" spans="2:13" ht="27.75" customHeight="1" x14ac:dyDescent="0.15">
      <c r="B44" s="1280"/>
      <c r="C44" s="1281"/>
      <c r="D44" s="106"/>
      <c r="E44" s="1284" t="s">
        <v>33</v>
      </c>
      <c r="F44" s="1284"/>
      <c r="G44" s="1284"/>
      <c r="H44" s="1285"/>
      <c r="I44" s="107">
        <v>193</v>
      </c>
      <c r="J44" s="108">
        <v>191</v>
      </c>
      <c r="K44" s="108">
        <v>273</v>
      </c>
      <c r="L44" s="108">
        <v>207</v>
      </c>
      <c r="M44" s="109">
        <v>654</v>
      </c>
    </row>
    <row r="45" spans="2:13" ht="27.75" customHeight="1" x14ac:dyDescent="0.15">
      <c r="B45" s="1280"/>
      <c r="C45" s="1281"/>
      <c r="D45" s="106"/>
      <c r="E45" s="1284" t="s">
        <v>34</v>
      </c>
      <c r="F45" s="1284"/>
      <c r="G45" s="1284"/>
      <c r="H45" s="1285"/>
      <c r="I45" s="107">
        <v>1202</v>
      </c>
      <c r="J45" s="108">
        <v>1130</v>
      </c>
      <c r="K45" s="108">
        <v>1098</v>
      </c>
      <c r="L45" s="108">
        <v>1053</v>
      </c>
      <c r="M45" s="109">
        <v>1027</v>
      </c>
    </row>
    <row r="46" spans="2:13" ht="27.75" customHeight="1" x14ac:dyDescent="0.15">
      <c r="B46" s="1280"/>
      <c r="C46" s="1281"/>
      <c r="D46" s="110"/>
      <c r="E46" s="1284" t="s">
        <v>35</v>
      </c>
      <c r="F46" s="1284"/>
      <c r="G46" s="1284"/>
      <c r="H46" s="1285"/>
      <c r="I46" s="107" t="s">
        <v>516</v>
      </c>
      <c r="J46" s="108" t="s">
        <v>516</v>
      </c>
      <c r="K46" s="108" t="s">
        <v>516</v>
      </c>
      <c r="L46" s="108" t="s">
        <v>516</v>
      </c>
      <c r="M46" s="109" t="s">
        <v>516</v>
      </c>
    </row>
    <row r="47" spans="2:13" ht="27.75" customHeight="1" x14ac:dyDescent="0.15">
      <c r="B47" s="1280"/>
      <c r="C47" s="1281"/>
      <c r="D47" s="111"/>
      <c r="E47" s="1294" t="s">
        <v>36</v>
      </c>
      <c r="F47" s="1295"/>
      <c r="G47" s="1295"/>
      <c r="H47" s="1296"/>
      <c r="I47" s="107" t="s">
        <v>516</v>
      </c>
      <c r="J47" s="108" t="s">
        <v>516</v>
      </c>
      <c r="K47" s="108" t="s">
        <v>516</v>
      </c>
      <c r="L47" s="108" t="s">
        <v>516</v>
      </c>
      <c r="M47" s="109" t="s">
        <v>516</v>
      </c>
    </row>
    <row r="48" spans="2:13" ht="27.75" customHeight="1" x14ac:dyDescent="0.15">
      <c r="B48" s="1280"/>
      <c r="C48" s="1281"/>
      <c r="D48" s="106"/>
      <c r="E48" s="1284" t="s">
        <v>37</v>
      </c>
      <c r="F48" s="1284"/>
      <c r="G48" s="1284"/>
      <c r="H48" s="1285"/>
      <c r="I48" s="107" t="s">
        <v>516</v>
      </c>
      <c r="J48" s="108" t="s">
        <v>516</v>
      </c>
      <c r="K48" s="108" t="s">
        <v>516</v>
      </c>
      <c r="L48" s="108" t="s">
        <v>516</v>
      </c>
      <c r="M48" s="109" t="s">
        <v>516</v>
      </c>
    </row>
    <row r="49" spans="2:13" ht="27.75" customHeight="1" x14ac:dyDescent="0.15">
      <c r="B49" s="1282"/>
      <c r="C49" s="1283"/>
      <c r="D49" s="106"/>
      <c r="E49" s="1284" t="s">
        <v>38</v>
      </c>
      <c r="F49" s="1284"/>
      <c r="G49" s="1284"/>
      <c r="H49" s="1285"/>
      <c r="I49" s="107" t="s">
        <v>516</v>
      </c>
      <c r="J49" s="108" t="s">
        <v>516</v>
      </c>
      <c r="K49" s="108" t="s">
        <v>516</v>
      </c>
      <c r="L49" s="108" t="s">
        <v>516</v>
      </c>
      <c r="M49" s="109" t="s">
        <v>516</v>
      </c>
    </row>
    <row r="50" spans="2:13" ht="27.75" customHeight="1" x14ac:dyDescent="0.15">
      <c r="B50" s="1278" t="s">
        <v>39</v>
      </c>
      <c r="C50" s="1279"/>
      <c r="D50" s="112"/>
      <c r="E50" s="1284" t="s">
        <v>40</v>
      </c>
      <c r="F50" s="1284"/>
      <c r="G50" s="1284"/>
      <c r="H50" s="1285"/>
      <c r="I50" s="107">
        <v>4208</v>
      </c>
      <c r="J50" s="108">
        <v>4194</v>
      </c>
      <c r="K50" s="108">
        <v>4203</v>
      </c>
      <c r="L50" s="108">
        <v>3887</v>
      </c>
      <c r="M50" s="109">
        <v>4689</v>
      </c>
    </row>
    <row r="51" spans="2:13" ht="27.75" customHeight="1" x14ac:dyDescent="0.15">
      <c r="B51" s="1280"/>
      <c r="C51" s="1281"/>
      <c r="D51" s="106"/>
      <c r="E51" s="1284" t="s">
        <v>41</v>
      </c>
      <c r="F51" s="1284"/>
      <c r="G51" s="1284"/>
      <c r="H51" s="1285"/>
      <c r="I51" s="107">
        <v>784</v>
      </c>
      <c r="J51" s="108">
        <v>918</v>
      </c>
      <c r="K51" s="108">
        <v>1057</v>
      </c>
      <c r="L51" s="108">
        <v>981</v>
      </c>
      <c r="M51" s="109">
        <v>885</v>
      </c>
    </row>
    <row r="52" spans="2:13" ht="27.75" customHeight="1" x14ac:dyDescent="0.15">
      <c r="B52" s="1282"/>
      <c r="C52" s="1283"/>
      <c r="D52" s="106"/>
      <c r="E52" s="1284" t="s">
        <v>42</v>
      </c>
      <c r="F52" s="1284"/>
      <c r="G52" s="1284"/>
      <c r="H52" s="1285"/>
      <c r="I52" s="107">
        <v>9382</v>
      </c>
      <c r="J52" s="108">
        <v>9414</v>
      </c>
      <c r="K52" s="108">
        <v>9484</v>
      </c>
      <c r="L52" s="108">
        <v>9585</v>
      </c>
      <c r="M52" s="109">
        <v>9642</v>
      </c>
    </row>
    <row r="53" spans="2:13" ht="27.75" customHeight="1" thickBot="1" x14ac:dyDescent="0.2">
      <c r="B53" s="1286" t="s">
        <v>43</v>
      </c>
      <c r="C53" s="1287"/>
      <c r="D53" s="113"/>
      <c r="E53" s="1288" t="s">
        <v>44</v>
      </c>
      <c r="F53" s="1288"/>
      <c r="G53" s="1288"/>
      <c r="H53" s="1289"/>
      <c r="I53" s="114">
        <v>-1529</v>
      </c>
      <c r="J53" s="115">
        <v>-1334</v>
      </c>
      <c r="K53" s="115">
        <v>-1727</v>
      </c>
      <c r="L53" s="115">
        <v>-1932</v>
      </c>
      <c r="M53" s="116">
        <v>-2437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2MnZ97fjivdfw66bThpwiHf/L/9LigZmAXpaQL6ot5dEXIs7cf4slX5GJ692RzH1pXel6X801+pagG2OH8sgA==" saltValue="U8Tc8mOZpptmUxIRTSJD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1477</v>
      </c>
      <c r="G55" s="128">
        <v>997</v>
      </c>
      <c r="H55" s="129">
        <v>1109</v>
      </c>
    </row>
    <row r="56" spans="2:8" ht="52.5" customHeight="1" x14ac:dyDescent="0.15">
      <c r="B56" s="130"/>
      <c r="C56" s="1307" t="s">
        <v>48</v>
      </c>
      <c r="D56" s="1307"/>
      <c r="E56" s="1308"/>
      <c r="F56" s="131">
        <v>480</v>
      </c>
      <c r="G56" s="131">
        <v>480</v>
      </c>
      <c r="H56" s="132">
        <v>480</v>
      </c>
    </row>
    <row r="57" spans="2:8" ht="53.25" customHeight="1" x14ac:dyDescent="0.15">
      <c r="B57" s="130"/>
      <c r="C57" s="1309" t="s">
        <v>49</v>
      </c>
      <c r="D57" s="1309"/>
      <c r="E57" s="1310"/>
      <c r="F57" s="133">
        <v>1898</v>
      </c>
      <c r="G57" s="133">
        <v>2046</v>
      </c>
      <c r="H57" s="134">
        <v>2518</v>
      </c>
    </row>
    <row r="58" spans="2:8" ht="45.75" customHeight="1" x14ac:dyDescent="0.15">
      <c r="B58" s="135"/>
      <c r="C58" s="1297" t="s">
        <v>586</v>
      </c>
      <c r="D58" s="1298"/>
      <c r="E58" s="1299"/>
      <c r="F58" s="136">
        <v>1016</v>
      </c>
      <c r="G58" s="136">
        <v>1016</v>
      </c>
      <c r="H58" s="137">
        <v>1017</v>
      </c>
    </row>
    <row r="59" spans="2:8" ht="45.75" customHeight="1" x14ac:dyDescent="0.15">
      <c r="B59" s="135"/>
      <c r="C59" s="1297" t="s">
        <v>587</v>
      </c>
      <c r="D59" s="1298"/>
      <c r="E59" s="1299"/>
      <c r="F59" s="136">
        <v>482</v>
      </c>
      <c r="G59" s="136">
        <v>452</v>
      </c>
      <c r="H59" s="137">
        <v>688</v>
      </c>
    </row>
    <row r="60" spans="2:8" ht="45.75" customHeight="1" x14ac:dyDescent="0.15">
      <c r="B60" s="135"/>
      <c r="C60" s="1297" t="s">
        <v>588</v>
      </c>
      <c r="D60" s="1298"/>
      <c r="E60" s="1299"/>
      <c r="F60" s="136">
        <v>199</v>
      </c>
      <c r="G60" s="136">
        <v>387</v>
      </c>
      <c r="H60" s="137">
        <v>630</v>
      </c>
    </row>
    <row r="61" spans="2:8" ht="45.75" customHeight="1" x14ac:dyDescent="0.15">
      <c r="B61" s="135"/>
      <c r="C61" s="1297" t="s">
        <v>589</v>
      </c>
      <c r="D61" s="1298"/>
      <c r="E61" s="1299"/>
      <c r="F61" s="136">
        <v>100</v>
      </c>
      <c r="G61" s="136">
        <v>100</v>
      </c>
      <c r="H61" s="137">
        <v>100</v>
      </c>
    </row>
    <row r="62" spans="2:8" ht="45.75" customHeight="1" thickBot="1" x14ac:dyDescent="0.2">
      <c r="B62" s="138"/>
      <c r="C62" s="1300" t="s">
        <v>590</v>
      </c>
      <c r="D62" s="1301"/>
      <c r="E62" s="1302"/>
      <c r="F62" s="139">
        <v>61</v>
      </c>
      <c r="G62" s="139">
        <v>51</v>
      </c>
      <c r="H62" s="140">
        <v>44</v>
      </c>
    </row>
    <row r="63" spans="2:8" ht="52.5" customHeight="1" thickBot="1" x14ac:dyDescent="0.2">
      <c r="B63" s="141"/>
      <c r="C63" s="1303" t="s">
        <v>50</v>
      </c>
      <c r="D63" s="1303"/>
      <c r="E63" s="1304"/>
      <c r="F63" s="142">
        <v>3855</v>
      </c>
      <c r="G63" s="142">
        <v>3522</v>
      </c>
      <c r="H63" s="143">
        <v>4108</v>
      </c>
    </row>
    <row r="64" spans="2:8" ht="15" customHeight="1" x14ac:dyDescent="0.15"/>
  </sheetData>
  <sheetProtection algorithmName="SHA-512" hashValue="nNzTd3nE57DqMt6Ud5ecHExSyy1Q1/I/lgfmtiaTR9n8wQssmdCh45zIcy5wg5Ff15V8h7URr+76/bqQeAryug==" saltValue="Mvh5+8W24q+TKLgnnDcW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Normal="100" zoomScaleSheetLayoutView="55" workbookViewId="0">
      <selection activeCell="AX39" sqref="AX3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15">
      <c r="B51" s="397"/>
      <c r="G51" s="1328"/>
      <c r="H51" s="1328"/>
      <c r="I51" s="1333"/>
      <c r="J51" s="1333"/>
      <c r="K51" s="1318"/>
      <c r="L51" s="1318"/>
      <c r="M51" s="1318"/>
      <c r="N51" s="1318"/>
      <c r="AM51" s="406"/>
      <c r="AN51" s="1316" t="s">
        <v>597</v>
      </c>
      <c r="AO51" s="1316"/>
      <c r="AP51" s="1316"/>
      <c r="AQ51" s="1316"/>
      <c r="AR51" s="1316"/>
      <c r="AS51" s="1316"/>
      <c r="AT51" s="1316"/>
      <c r="AU51" s="1316"/>
      <c r="AV51" s="1316"/>
      <c r="AW51" s="1316"/>
      <c r="AX51" s="1316"/>
      <c r="AY51" s="1316"/>
      <c r="AZ51" s="1316"/>
      <c r="BA51" s="1316"/>
      <c r="BB51" s="1316" t="s">
        <v>598</v>
      </c>
      <c r="BC51" s="1316"/>
      <c r="BD51" s="1316"/>
      <c r="BE51" s="1316"/>
      <c r="BF51" s="1316"/>
      <c r="BG51" s="1316"/>
      <c r="BH51" s="1316"/>
      <c r="BI51" s="1316"/>
      <c r="BJ51" s="1316"/>
      <c r="BK51" s="1316"/>
      <c r="BL51" s="1316"/>
      <c r="BM51" s="1316"/>
      <c r="BN51" s="1316"/>
      <c r="BO51" s="1316"/>
      <c r="BP51" s="133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599</v>
      </c>
      <c r="BC53" s="1316"/>
      <c r="BD53" s="1316"/>
      <c r="BE53" s="1316"/>
      <c r="BF53" s="1316"/>
      <c r="BG53" s="1316"/>
      <c r="BH53" s="1316"/>
      <c r="BI53" s="1316"/>
      <c r="BJ53" s="1316"/>
      <c r="BK53" s="1316"/>
      <c r="BL53" s="1316"/>
      <c r="BM53" s="1316"/>
      <c r="BN53" s="1316"/>
      <c r="BO53" s="1316"/>
      <c r="BP53" s="1332"/>
      <c r="BQ53" s="1313"/>
      <c r="BR53" s="1313"/>
      <c r="BS53" s="1313"/>
      <c r="BT53" s="1313"/>
      <c r="BU53" s="1313"/>
      <c r="BV53" s="1313"/>
      <c r="BW53" s="1313"/>
      <c r="BX53" s="1313">
        <v>70.900000000000006</v>
      </c>
      <c r="BY53" s="1313"/>
      <c r="BZ53" s="1313"/>
      <c r="CA53" s="1313"/>
      <c r="CB53" s="1313"/>
      <c r="CC53" s="1313"/>
      <c r="CD53" s="1313"/>
      <c r="CE53" s="1313"/>
      <c r="CF53" s="1313">
        <v>71.3</v>
      </c>
      <c r="CG53" s="1313"/>
      <c r="CH53" s="1313"/>
      <c r="CI53" s="1313"/>
      <c r="CJ53" s="1313"/>
      <c r="CK53" s="1313"/>
      <c r="CL53" s="1313"/>
      <c r="CM53" s="1313"/>
      <c r="CN53" s="1313">
        <v>72</v>
      </c>
      <c r="CO53" s="1313"/>
      <c r="CP53" s="1313"/>
      <c r="CQ53" s="1313"/>
      <c r="CR53" s="1313"/>
      <c r="CS53" s="1313"/>
      <c r="CT53" s="1313"/>
      <c r="CU53" s="1313"/>
      <c r="CV53" s="1313">
        <v>73.7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600</v>
      </c>
      <c r="AO55" s="1317"/>
      <c r="AP55" s="1317"/>
      <c r="AQ55" s="1317"/>
      <c r="AR55" s="1317"/>
      <c r="AS55" s="1317"/>
      <c r="AT55" s="1317"/>
      <c r="AU55" s="1317"/>
      <c r="AV55" s="1317"/>
      <c r="AW55" s="1317"/>
      <c r="AX55" s="1317"/>
      <c r="AY55" s="1317"/>
      <c r="AZ55" s="1317"/>
      <c r="BA55" s="1317"/>
      <c r="BB55" s="1316" t="s">
        <v>598</v>
      </c>
      <c r="BC55" s="1316"/>
      <c r="BD55" s="1316"/>
      <c r="BE55" s="1316"/>
      <c r="BF55" s="1316"/>
      <c r="BG55" s="1316"/>
      <c r="BH55" s="1316"/>
      <c r="BI55" s="1316"/>
      <c r="BJ55" s="1316"/>
      <c r="BK55" s="1316"/>
      <c r="BL55" s="1316"/>
      <c r="BM55" s="1316"/>
      <c r="BN55" s="1316"/>
      <c r="BO55" s="1316"/>
      <c r="BP55" s="1332"/>
      <c r="BQ55" s="1313"/>
      <c r="BR55" s="1313"/>
      <c r="BS55" s="1313"/>
      <c r="BT55" s="1313"/>
      <c r="BU55" s="1313"/>
      <c r="BV55" s="1313"/>
      <c r="BW55" s="1313"/>
      <c r="BX55" s="1313">
        <v>14</v>
      </c>
      <c r="BY55" s="1313"/>
      <c r="BZ55" s="1313"/>
      <c r="CA55" s="1313"/>
      <c r="CB55" s="1313"/>
      <c r="CC55" s="1313"/>
      <c r="CD55" s="1313"/>
      <c r="CE55" s="1313"/>
      <c r="CF55" s="1313">
        <v>11.4</v>
      </c>
      <c r="CG55" s="1313"/>
      <c r="CH55" s="1313"/>
      <c r="CI55" s="1313"/>
      <c r="CJ55" s="1313"/>
      <c r="CK55" s="1313"/>
      <c r="CL55" s="1313"/>
      <c r="CM55" s="1313"/>
      <c r="CN55" s="1313">
        <v>10.4</v>
      </c>
      <c r="CO55" s="1313"/>
      <c r="CP55" s="1313"/>
      <c r="CQ55" s="1313"/>
      <c r="CR55" s="1313"/>
      <c r="CS55" s="1313"/>
      <c r="CT55" s="1313"/>
      <c r="CU55" s="1313"/>
      <c r="CV55" s="1313">
        <v>10.9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599</v>
      </c>
      <c r="BC57" s="1316"/>
      <c r="BD57" s="1316"/>
      <c r="BE57" s="1316"/>
      <c r="BF57" s="1316"/>
      <c r="BG57" s="1316"/>
      <c r="BH57" s="1316"/>
      <c r="BI57" s="1316"/>
      <c r="BJ57" s="1316"/>
      <c r="BK57" s="1316"/>
      <c r="BL57" s="1316"/>
      <c r="BM57" s="1316"/>
      <c r="BN57" s="1316"/>
      <c r="BO57" s="1316"/>
      <c r="BP57" s="1332"/>
      <c r="BQ57" s="1313"/>
      <c r="BR57" s="1313"/>
      <c r="BS57" s="1313"/>
      <c r="BT57" s="1313"/>
      <c r="BU57" s="1313"/>
      <c r="BV57" s="1313"/>
      <c r="BW57" s="1313"/>
      <c r="BX57" s="1313">
        <v>58</v>
      </c>
      <c r="BY57" s="1313"/>
      <c r="BZ57" s="1313"/>
      <c r="CA57" s="1313"/>
      <c r="CB57" s="1313"/>
      <c r="CC57" s="1313"/>
      <c r="CD57" s="1313"/>
      <c r="CE57" s="1313"/>
      <c r="CF57" s="1313">
        <v>59.7</v>
      </c>
      <c r="CG57" s="1313"/>
      <c r="CH57" s="1313"/>
      <c r="CI57" s="1313"/>
      <c r="CJ57" s="1313"/>
      <c r="CK57" s="1313"/>
      <c r="CL57" s="1313"/>
      <c r="CM57" s="1313"/>
      <c r="CN57" s="1313">
        <v>60.8</v>
      </c>
      <c r="CO57" s="1313"/>
      <c r="CP57" s="1313"/>
      <c r="CQ57" s="1313"/>
      <c r="CR57" s="1313"/>
      <c r="CS57" s="1313"/>
      <c r="CT57" s="1313"/>
      <c r="CU57" s="1313"/>
      <c r="CV57" s="1313">
        <v>62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597</v>
      </c>
      <c r="AO73" s="1316"/>
      <c r="AP73" s="1316"/>
      <c r="AQ73" s="1316"/>
      <c r="AR73" s="1316"/>
      <c r="AS73" s="1316"/>
      <c r="AT73" s="1316"/>
      <c r="AU73" s="1316"/>
      <c r="AV73" s="1316"/>
      <c r="AW73" s="1316"/>
      <c r="AX73" s="1316"/>
      <c r="AY73" s="1316"/>
      <c r="AZ73" s="1316"/>
      <c r="BA73" s="1316"/>
      <c r="BB73" s="1316" t="s">
        <v>598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603</v>
      </c>
      <c r="BC75" s="1316"/>
      <c r="BD75" s="1316"/>
      <c r="BE75" s="1316"/>
      <c r="BF75" s="1316"/>
      <c r="BG75" s="1316"/>
      <c r="BH75" s="1316"/>
      <c r="BI75" s="1316"/>
      <c r="BJ75" s="1316"/>
      <c r="BK75" s="1316"/>
      <c r="BL75" s="1316"/>
      <c r="BM75" s="1316"/>
      <c r="BN75" s="1316"/>
      <c r="BO75" s="1316"/>
      <c r="BP75" s="1313">
        <v>4.5</v>
      </c>
      <c r="BQ75" s="1313"/>
      <c r="BR75" s="1313"/>
      <c r="BS75" s="1313"/>
      <c r="BT75" s="1313"/>
      <c r="BU75" s="1313"/>
      <c r="BV75" s="1313"/>
      <c r="BW75" s="1313"/>
      <c r="BX75" s="1313">
        <v>4.2</v>
      </c>
      <c r="BY75" s="1313"/>
      <c r="BZ75" s="1313"/>
      <c r="CA75" s="1313"/>
      <c r="CB75" s="1313"/>
      <c r="CC75" s="1313"/>
      <c r="CD75" s="1313"/>
      <c r="CE75" s="1313"/>
      <c r="CF75" s="1313">
        <v>3.1</v>
      </c>
      <c r="CG75" s="1313"/>
      <c r="CH75" s="1313"/>
      <c r="CI75" s="1313"/>
      <c r="CJ75" s="1313"/>
      <c r="CK75" s="1313"/>
      <c r="CL75" s="1313"/>
      <c r="CM75" s="1313"/>
      <c r="CN75" s="1313">
        <v>2</v>
      </c>
      <c r="CO75" s="1313"/>
      <c r="CP75" s="1313"/>
      <c r="CQ75" s="1313"/>
      <c r="CR75" s="1313"/>
      <c r="CS75" s="1313"/>
      <c r="CT75" s="1313"/>
      <c r="CU75" s="1313"/>
      <c r="CV75" s="1313">
        <v>1.1000000000000001</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600</v>
      </c>
      <c r="AO77" s="1317"/>
      <c r="AP77" s="1317"/>
      <c r="AQ77" s="1317"/>
      <c r="AR77" s="1317"/>
      <c r="AS77" s="1317"/>
      <c r="AT77" s="1317"/>
      <c r="AU77" s="1317"/>
      <c r="AV77" s="1317"/>
      <c r="AW77" s="1317"/>
      <c r="AX77" s="1317"/>
      <c r="AY77" s="1317"/>
      <c r="AZ77" s="1317"/>
      <c r="BA77" s="1317"/>
      <c r="BB77" s="1316" t="s">
        <v>598</v>
      </c>
      <c r="BC77" s="1316"/>
      <c r="BD77" s="1316"/>
      <c r="BE77" s="1316"/>
      <c r="BF77" s="1316"/>
      <c r="BG77" s="1316"/>
      <c r="BH77" s="1316"/>
      <c r="BI77" s="1316"/>
      <c r="BJ77" s="1316"/>
      <c r="BK77" s="1316"/>
      <c r="BL77" s="1316"/>
      <c r="BM77" s="1316"/>
      <c r="BN77" s="1316"/>
      <c r="BO77" s="1316"/>
      <c r="BP77" s="1313">
        <v>15.5</v>
      </c>
      <c r="BQ77" s="1313"/>
      <c r="BR77" s="1313"/>
      <c r="BS77" s="1313"/>
      <c r="BT77" s="1313"/>
      <c r="BU77" s="1313"/>
      <c r="BV77" s="1313"/>
      <c r="BW77" s="1313"/>
      <c r="BX77" s="1313">
        <v>14</v>
      </c>
      <c r="BY77" s="1313"/>
      <c r="BZ77" s="1313"/>
      <c r="CA77" s="1313"/>
      <c r="CB77" s="1313"/>
      <c r="CC77" s="1313"/>
      <c r="CD77" s="1313"/>
      <c r="CE77" s="1313"/>
      <c r="CF77" s="1313">
        <v>11.4</v>
      </c>
      <c r="CG77" s="1313"/>
      <c r="CH77" s="1313"/>
      <c r="CI77" s="1313"/>
      <c r="CJ77" s="1313"/>
      <c r="CK77" s="1313"/>
      <c r="CL77" s="1313"/>
      <c r="CM77" s="1313"/>
      <c r="CN77" s="1313">
        <v>10.4</v>
      </c>
      <c r="CO77" s="1313"/>
      <c r="CP77" s="1313"/>
      <c r="CQ77" s="1313"/>
      <c r="CR77" s="1313"/>
      <c r="CS77" s="1313"/>
      <c r="CT77" s="1313"/>
      <c r="CU77" s="1313"/>
      <c r="CV77" s="1313">
        <v>10.9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603</v>
      </c>
      <c r="BC79" s="1316"/>
      <c r="BD79" s="1316"/>
      <c r="BE79" s="1316"/>
      <c r="BF79" s="1316"/>
      <c r="BG79" s="1316"/>
      <c r="BH79" s="1316"/>
      <c r="BI79" s="1316"/>
      <c r="BJ79" s="1316"/>
      <c r="BK79" s="1316"/>
      <c r="BL79" s="1316"/>
      <c r="BM79" s="1316"/>
      <c r="BN79" s="1316"/>
      <c r="BO79" s="1316"/>
      <c r="BP79" s="1313">
        <v>6.6</v>
      </c>
      <c r="BQ79" s="1313"/>
      <c r="BR79" s="1313"/>
      <c r="BS79" s="1313"/>
      <c r="BT79" s="1313"/>
      <c r="BU79" s="1313"/>
      <c r="BV79" s="1313"/>
      <c r="BW79" s="1313"/>
      <c r="BX79" s="1313">
        <v>6.5</v>
      </c>
      <c r="BY79" s="1313"/>
      <c r="BZ79" s="1313"/>
      <c r="CA79" s="1313"/>
      <c r="CB79" s="1313"/>
      <c r="CC79" s="1313"/>
      <c r="CD79" s="1313"/>
      <c r="CE79" s="1313"/>
      <c r="CF79" s="1313">
        <v>6.7</v>
      </c>
      <c r="CG79" s="1313"/>
      <c r="CH79" s="1313"/>
      <c r="CI79" s="1313"/>
      <c r="CJ79" s="1313"/>
      <c r="CK79" s="1313"/>
      <c r="CL79" s="1313"/>
      <c r="CM79" s="1313"/>
      <c r="CN79" s="1313">
        <v>6.6</v>
      </c>
      <c r="CO79" s="1313"/>
      <c r="CP79" s="1313"/>
      <c r="CQ79" s="1313"/>
      <c r="CR79" s="1313"/>
      <c r="CS79" s="1313"/>
      <c r="CT79" s="1313"/>
      <c r="CU79" s="1313"/>
      <c r="CV79" s="1313">
        <v>5.9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Y7yGeB96zDOFr7T6mn4MAXe2bJeRc7fScbvO5iKIJhOLqIJ8rDc087uLoLPpu5vV1k8UbpYdcA3vEp7mwd9XQ==" saltValue="YqoN2/8NZjVp46MfwIOeD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O46"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dZiF/ETvJ2NEqyXiT00W60hYzK5Tt/pPyJPl2Y5m64FIrYaLEAJcEZzAtuWp6KTsUnABMGOKa6w9+6I4rwSrvA==" saltValue="R2Ph2UmVqa6ulLgb4Bww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nlR5kcvEsNZb2xXUg/XDbBt0ZYk5hEVfNgNZLL348kVU/oOSsKQeTJfCEMckRE5sjvoayIacYvIyQPQxo113Hw==" saltValue="xkn/kTb3UfV8mPzdOXlP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24864</v>
      </c>
      <c r="E3" s="162"/>
      <c r="F3" s="163">
        <v>57122</v>
      </c>
      <c r="G3" s="164"/>
      <c r="H3" s="165"/>
    </row>
    <row r="4" spans="1:8" x14ac:dyDescent="0.15">
      <c r="A4" s="166"/>
      <c r="B4" s="167"/>
      <c r="C4" s="168"/>
      <c r="D4" s="169">
        <v>16919</v>
      </c>
      <c r="E4" s="170"/>
      <c r="F4" s="171">
        <v>36191</v>
      </c>
      <c r="G4" s="172"/>
      <c r="H4" s="173"/>
    </row>
    <row r="5" spans="1:8" x14ac:dyDescent="0.15">
      <c r="A5" s="154" t="s">
        <v>550</v>
      </c>
      <c r="B5" s="159"/>
      <c r="C5" s="160"/>
      <c r="D5" s="161">
        <v>44102</v>
      </c>
      <c r="E5" s="162"/>
      <c r="F5" s="163">
        <v>53655</v>
      </c>
      <c r="G5" s="164"/>
      <c r="H5" s="165"/>
    </row>
    <row r="6" spans="1:8" x14ac:dyDescent="0.15">
      <c r="A6" s="166"/>
      <c r="B6" s="167"/>
      <c r="C6" s="168"/>
      <c r="D6" s="169">
        <v>9441</v>
      </c>
      <c r="E6" s="170"/>
      <c r="F6" s="171">
        <v>32719</v>
      </c>
      <c r="G6" s="172"/>
      <c r="H6" s="173"/>
    </row>
    <row r="7" spans="1:8" x14ac:dyDescent="0.15">
      <c r="A7" s="154" t="s">
        <v>551</v>
      </c>
      <c r="B7" s="159"/>
      <c r="C7" s="160"/>
      <c r="D7" s="161">
        <v>38669</v>
      </c>
      <c r="E7" s="162"/>
      <c r="F7" s="163">
        <v>53869</v>
      </c>
      <c r="G7" s="164"/>
      <c r="H7" s="165"/>
    </row>
    <row r="8" spans="1:8" x14ac:dyDescent="0.15">
      <c r="A8" s="166"/>
      <c r="B8" s="167"/>
      <c r="C8" s="168"/>
      <c r="D8" s="169">
        <v>18879</v>
      </c>
      <c r="E8" s="170"/>
      <c r="F8" s="171">
        <v>35046</v>
      </c>
      <c r="G8" s="172"/>
      <c r="H8" s="173"/>
    </row>
    <row r="9" spans="1:8" x14ac:dyDescent="0.15">
      <c r="A9" s="154" t="s">
        <v>552</v>
      </c>
      <c r="B9" s="159"/>
      <c r="C9" s="160"/>
      <c r="D9" s="161">
        <v>54760</v>
      </c>
      <c r="E9" s="162"/>
      <c r="F9" s="163">
        <v>59119</v>
      </c>
      <c r="G9" s="164"/>
      <c r="H9" s="165"/>
    </row>
    <row r="10" spans="1:8" x14ac:dyDescent="0.15">
      <c r="A10" s="166"/>
      <c r="B10" s="167"/>
      <c r="C10" s="168"/>
      <c r="D10" s="169">
        <v>21362</v>
      </c>
      <c r="E10" s="170"/>
      <c r="F10" s="171">
        <v>29900</v>
      </c>
      <c r="G10" s="172"/>
      <c r="H10" s="173"/>
    </row>
    <row r="11" spans="1:8" x14ac:dyDescent="0.15">
      <c r="A11" s="154" t="s">
        <v>553</v>
      </c>
      <c r="B11" s="159"/>
      <c r="C11" s="160"/>
      <c r="D11" s="161">
        <v>50575</v>
      </c>
      <c r="E11" s="162"/>
      <c r="F11" s="163">
        <v>53895</v>
      </c>
      <c r="G11" s="164"/>
      <c r="H11" s="165"/>
    </row>
    <row r="12" spans="1:8" x14ac:dyDescent="0.15">
      <c r="A12" s="166"/>
      <c r="B12" s="167"/>
      <c r="C12" s="174"/>
      <c r="D12" s="169">
        <v>37284</v>
      </c>
      <c r="E12" s="170"/>
      <c r="F12" s="171">
        <v>31224</v>
      </c>
      <c r="G12" s="172"/>
      <c r="H12" s="173"/>
    </row>
    <row r="13" spans="1:8" x14ac:dyDescent="0.15">
      <c r="A13" s="154"/>
      <c r="B13" s="159"/>
      <c r="C13" s="175"/>
      <c r="D13" s="176">
        <v>42594</v>
      </c>
      <c r="E13" s="177"/>
      <c r="F13" s="178">
        <v>55532</v>
      </c>
      <c r="G13" s="179"/>
      <c r="H13" s="165"/>
    </row>
    <row r="14" spans="1:8" x14ac:dyDescent="0.15">
      <c r="A14" s="166"/>
      <c r="B14" s="167"/>
      <c r="C14" s="168"/>
      <c r="D14" s="169">
        <v>20777</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5.37</v>
      </c>
      <c r="C19" s="180">
        <f>ROUND(VALUE(SUBSTITUTE(実質収支比率等に係る経年分析!G$48,"▲","-")),2)</f>
        <v>3.85</v>
      </c>
      <c r="D19" s="180">
        <f>ROUND(VALUE(SUBSTITUTE(実質収支比率等に係る経年分析!H$48,"▲","-")),2)</f>
        <v>5.69</v>
      </c>
      <c r="E19" s="180">
        <f>ROUND(VALUE(SUBSTITUTE(実質収支比率等に係る経年分析!I$48,"▲","-")),2)</f>
        <v>11.04</v>
      </c>
      <c r="F19" s="180">
        <f>ROUND(VALUE(SUBSTITUTE(実質収支比率等に係る経年分析!J$48,"▲","-")),2)</f>
        <v>8.17</v>
      </c>
    </row>
    <row r="20" spans="1:11" x14ac:dyDescent="0.15">
      <c r="A20" s="180" t="s">
        <v>54</v>
      </c>
      <c r="B20" s="180">
        <f>ROUND(VALUE(SUBSTITUTE(実質収支比率等に係る経年分析!F$47,"▲","-")),2)</f>
        <v>21.62</v>
      </c>
      <c r="C20" s="180">
        <f>ROUND(VALUE(SUBSTITUTE(実質収支比率等に係る経年分析!G$47,"▲","-")),2)</f>
        <v>24.11</v>
      </c>
      <c r="D20" s="180">
        <f>ROUND(VALUE(SUBSTITUTE(実質収支比率等に係る経年分析!H$47,"▲","-")),2)</f>
        <v>22.74</v>
      </c>
      <c r="E20" s="180">
        <f>ROUND(VALUE(SUBSTITUTE(実質収支比率等に係る経年分析!I$47,"▲","-")),2)</f>
        <v>15.42</v>
      </c>
      <c r="F20" s="180">
        <f>ROUND(VALUE(SUBSTITUTE(実質収支比率等に係る経年分析!J$47,"▲","-")),2)</f>
        <v>16.52</v>
      </c>
    </row>
    <row r="21" spans="1:11" x14ac:dyDescent="0.15">
      <c r="A21" s="180" t="s">
        <v>55</v>
      </c>
      <c r="B21" s="180">
        <f>IF(ISNUMBER(VALUE(SUBSTITUTE(実質収支比率等に係る経年分析!F$49,"▲","-"))),ROUND(VALUE(SUBSTITUTE(実質収支比率等に係る経年分析!F$49,"▲","-")),2),NA())</f>
        <v>2.4500000000000002</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0.87</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-0.78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高根沢町宝積寺駅西第一土地区画整理事業特別会計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高根沢町後期高齢者医療特別会計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高根沢町国民健康保険特別会計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15">
      <c r="A33" s="181" t="str">
        <f>IF(連結実質赤字比率に係る赤字・黒字の構成分析!C$37="",NA(),連結実質赤字比率に係る赤字・黒字の構成分析!C$37)</f>
        <v>高根沢町介護保険特別会計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高根沢町下水道事業会計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2.2400000000000002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8.16</v>
      </c>
    </row>
    <row r="36" spans="1:16" x14ac:dyDescent="0.15">
      <c r="A36" s="181" t="str">
        <f>IF(連結実質赤字比率に係る赤字・黒字の構成分析!C$34="",NA(),連結実質赤字比率に係る赤字・黒字の構成分析!C$34)</f>
        <v>高根沢町水道事業会計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840</v>
      </c>
      <c r="E42" s="182"/>
      <c r="F42" s="182"/>
      <c r="G42" s="182">
        <f>'実質公債費比率（分子）の構造'!L$52</f>
        <v>873</v>
      </c>
      <c r="H42" s="182"/>
      <c r="I42" s="182"/>
      <c r="J42" s="182">
        <f>'実質公債費比率（分子）の構造'!M$52</f>
        <v>871</v>
      </c>
      <c r="K42" s="182"/>
      <c r="L42" s="182"/>
      <c r="M42" s="182">
        <f>'実質公債費比率（分子）の構造'!N$52</f>
        <v>854</v>
      </c>
      <c r="N42" s="182"/>
      <c r="O42" s="182"/>
      <c r="P42" s="182">
        <f>'実質公債費比率（分子）の構造'!O$52</f>
        <v>857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31</v>
      </c>
      <c r="C45" s="182"/>
      <c r="D45" s="182"/>
      <c r="E45" s="182">
        <f>'実質公債費比率（分子）の構造'!L$49</f>
        <v>27</v>
      </c>
      <c r="F45" s="182"/>
      <c r="G45" s="182"/>
      <c r="H45" s="182">
        <f>'実質公債費比率（分子）の構造'!M$49</f>
        <v>31</v>
      </c>
      <c r="I45" s="182"/>
      <c r="J45" s="182"/>
      <c r="K45" s="182">
        <f>'実質公債費比率（分子）の構造'!N$49</f>
        <v>35</v>
      </c>
      <c r="L45" s="182"/>
      <c r="M45" s="182"/>
      <c r="N45" s="182">
        <f>'実質公債費比率（分子）の構造'!O$49</f>
        <v>35</v>
      </c>
      <c r="O45" s="182"/>
      <c r="P45" s="182"/>
    </row>
    <row r="46" spans="1:16" x14ac:dyDescent="0.15">
      <c r="A46" s="182" t="s">
        <v>66</v>
      </c>
      <c r="B46" s="182">
        <f>'実質公債費比率（分子）の構造'!K$48</f>
        <v>350</v>
      </c>
      <c r="C46" s="182"/>
      <c r="D46" s="182"/>
      <c r="E46" s="182">
        <f>'実質公債費比率（分子）の構造'!L$48</f>
        <v>365</v>
      </c>
      <c r="F46" s="182"/>
      <c r="G46" s="182"/>
      <c r="H46" s="182">
        <f>'実質公債費比率（分子）の構造'!M$48</f>
        <v>291</v>
      </c>
      <c r="I46" s="182"/>
      <c r="J46" s="182"/>
      <c r="K46" s="182">
        <f>'実質公債費比率（分子）の構造'!N$48</f>
        <v>257</v>
      </c>
      <c r="L46" s="182"/>
      <c r="M46" s="182"/>
      <c r="N46" s="182">
        <f>'実質公債費比率（分子）の構造'!O$48</f>
        <v>268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705</v>
      </c>
      <c r="C49" s="182"/>
      <c r="D49" s="182"/>
      <c r="E49" s="182">
        <f>'実質公債費比率（分子）の構造'!L$45</f>
        <v>671</v>
      </c>
      <c r="F49" s="182"/>
      <c r="G49" s="182"/>
      <c r="H49" s="182">
        <f>'実質公債費比率（分子）の構造'!M$45</f>
        <v>634</v>
      </c>
      <c r="I49" s="182"/>
      <c r="J49" s="182"/>
      <c r="K49" s="182">
        <f>'実質公債費比率（分子）の構造'!N$45</f>
        <v>630</v>
      </c>
      <c r="L49" s="182"/>
      <c r="M49" s="182"/>
      <c r="N49" s="182">
        <f>'実質公債費比率（分子）の構造'!O$45</f>
        <v>598</v>
      </c>
      <c r="O49" s="182"/>
      <c r="P49" s="182"/>
    </row>
    <row r="50" spans="1:16" x14ac:dyDescent="0.15">
      <c r="A50" s="182" t="s">
        <v>70</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190</v>
      </c>
      <c r="G50" s="182" t="e">
        <f>NA()</f>
        <v>#N/A</v>
      </c>
      <c r="H50" s="182" t="e">
        <f>NA()</f>
        <v>#N/A</v>
      </c>
      <c r="I50" s="182">
        <f>IF(ISNUMBER('実質公債費比率（分子）の構造'!M$53),'実質公債費比率（分子）の構造'!M$53,NA())</f>
        <v>85</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44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9382</v>
      </c>
      <c r="E56" s="181"/>
      <c r="F56" s="181"/>
      <c r="G56" s="181">
        <f>'将来負担比率（分子）の構造'!J$52</f>
        <v>9414</v>
      </c>
      <c r="H56" s="181"/>
      <c r="I56" s="181"/>
      <c r="J56" s="181">
        <f>'将来負担比率（分子）の構造'!K$52</f>
        <v>9484</v>
      </c>
      <c r="K56" s="181"/>
      <c r="L56" s="181"/>
      <c r="M56" s="181">
        <f>'将来負担比率（分子）の構造'!L$52</f>
        <v>9585</v>
      </c>
      <c r="N56" s="181"/>
      <c r="O56" s="181"/>
      <c r="P56" s="181">
        <f>'将来負担比率（分子）の構造'!M$52</f>
        <v>9642</v>
      </c>
    </row>
    <row r="57" spans="1:16" x14ac:dyDescent="0.15">
      <c r="A57" s="181" t="s">
        <v>41</v>
      </c>
      <c r="B57" s="181"/>
      <c r="C57" s="181"/>
      <c r="D57" s="181">
        <f>'将来負担比率（分子）の構造'!I$51</f>
        <v>784</v>
      </c>
      <c r="E57" s="181"/>
      <c r="F57" s="181"/>
      <c r="G57" s="181">
        <f>'将来負担比率（分子）の構造'!J$51</f>
        <v>918</v>
      </c>
      <c r="H57" s="181"/>
      <c r="I57" s="181"/>
      <c r="J57" s="181">
        <f>'将来負担比率（分子）の構造'!K$51</f>
        <v>1057</v>
      </c>
      <c r="K57" s="181"/>
      <c r="L57" s="181"/>
      <c r="M57" s="181">
        <f>'将来負担比率（分子）の構造'!L$51</f>
        <v>981</v>
      </c>
      <c r="N57" s="181"/>
      <c r="O57" s="181"/>
      <c r="P57" s="181">
        <f>'将来負担比率（分子）の構造'!M$51</f>
        <v>885</v>
      </c>
    </row>
    <row r="58" spans="1:16" x14ac:dyDescent="0.15">
      <c r="A58" s="181" t="s">
        <v>40</v>
      </c>
      <c r="B58" s="181"/>
      <c r="C58" s="181"/>
      <c r="D58" s="181">
        <f>'将来負担比率（分子）の構造'!I$50</f>
        <v>4208</v>
      </c>
      <c r="E58" s="181"/>
      <c r="F58" s="181"/>
      <c r="G58" s="181">
        <f>'将来負担比率（分子）の構造'!J$50</f>
        <v>4194</v>
      </c>
      <c r="H58" s="181"/>
      <c r="I58" s="181"/>
      <c r="J58" s="181">
        <f>'将来負担比率（分子）の構造'!K$50</f>
        <v>4203</v>
      </c>
      <c r="K58" s="181"/>
      <c r="L58" s="181"/>
      <c r="M58" s="181">
        <f>'将来負担比率（分子）の構造'!L$50</f>
        <v>3887</v>
      </c>
      <c r="N58" s="181"/>
      <c r="O58" s="181"/>
      <c r="P58" s="181">
        <f>'将来負担比率（分子）の構造'!M$50</f>
        <v>4689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1202</v>
      </c>
      <c r="C62" s="181"/>
      <c r="D62" s="181"/>
      <c r="E62" s="181">
        <f>'将来負担比率（分子）の構造'!J$45</f>
        <v>1130</v>
      </c>
      <c r="F62" s="181"/>
      <c r="G62" s="181"/>
      <c r="H62" s="181">
        <f>'将来負担比率（分子）の構造'!K$45</f>
        <v>1098</v>
      </c>
      <c r="I62" s="181"/>
      <c r="J62" s="181"/>
      <c r="K62" s="181">
        <f>'将来負担比率（分子）の構造'!L$45</f>
        <v>1053</v>
      </c>
      <c r="L62" s="181"/>
      <c r="M62" s="181"/>
      <c r="N62" s="181">
        <f>'将来負担比率（分子）の構造'!M$45</f>
        <v>1027</v>
      </c>
      <c r="O62" s="181"/>
      <c r="P62" s="181"/>
    </row>
    <row r="63" spans="1:16" x14ac:dyDescent="0.15">
      <c r="A63" s="181" t="s">
        <v>33</v>
      </c>
      <c r="B63" s="181">
        <f>'将来負担比率（分子）の構造'!I$44</f>
        <v>193</v>
      </c>
      <c r="C63" s="181"/>
      <c r="D63" s="181"/>
      <c r="E63" s="181">
        <f>'将来負担比率（分子）の構造'!J$44</f>
        <v>191</v>
      </c>
      <c r="F63" s="181"/>
      <c r="G63" s="181"/>
      <c r="H63" s="181">
        <f>'将来負担比率（分子）の構造'!K$44</f>
        <v>273</v>
      </c>
      <c r="I63" s="181"/>
      <c r="J63" s="181"/>
      <c r="K63" s="181">
        <f>'将来負担比率（分子）の構造'!L$44</f>
        <v>207</v>
      </c>
      <c r="L63" s="181"/>
      <c r="M63" s="181"/>
      <c r="N63" s="181">
        <f>'将来負担比率（分子）の構造'!M$44</f>
        <v>654</v>
      </c>
      <c r="O63" s="181"/>
      <c r="P63" s="181"/>
    </row>
    <row r="64" spans="1:16" x14ac:dyDescent="0.15">
      <c r="A64" s="181" t="s">
        <v>32</v>
      </c>
      <c r="B64" s="181">
        <f>'将来負担比率（分子）の構造'!I$43</f>
        <v>4808</v>
      </c>
      <c r="C64" s="181"/>
      <c r="D64" s="181"/>
      <c r="E64" s="181">
        <f>'将来負担比率（分子）の構造'!J$43</f>
        <v>4775</v>
      </c>
      <c r="F64" s="181"/>
      <c r="G64" s="181"/>
      <c r="H64" s="181">
        <f>'将来負担比率（分子）の構造'!K$43</f>
        <v>4505</v>
      </c>
      <c r="I64" s="181"/>
      <c r="J64" s="181"/>
      <c r="K64" s="181">
        <f>'将来負担比率（分子）の構造'!L$43</f>
        <v>3865</v>
      </c>
      <c r="L64" s="181"/>
      <c r="M64" s="181"/>
      <c r="N64" s="181">
        <f>'将来負担比率（分子）の構造'!M$43</f>
        <v>3125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6640</v>
      </c>
      <c r="C66" s="181"/>
      <c r="D66" s="181"/>
      <c r="E66" s="181">
        <f>'将来負担比率（分子）の構造'!J$41</f>
        <v>7095</v>
      </c>
      <c r="F66" s="181"/>
      <c r="G66" s="181"/>
      <c r="H66" s="181">
        <f>'将来負担比率（分子）の構造'!K$41</f>
        <v>7141</v>
      </c>
      <c r="I66" s="181"/>
      <c r="J66" s="181"/>
      <c r="K66" s="181">
        <f>'将来負担比率（分子）の構造'!L$41</f>
        <v>7396</v>
      </c>
      <c r="L66" s="181"/>
      <c r="M66" s="181"/>
      <c r="N66" s="181">
        <f>'将来負担比率（分子）の構造'!M$41</f>
        <v>7973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1477</v>
      </c>
      <c r="C72" s="185">
        <f>基金残高に係る経年分析!G55</f>
        <v>997</v>
      </c>
      <c r="D72" s="185">
        <f>基金残高に係る経年分析!H55</f>
        <v>1109</v>
      </c>
    </row>
    <row r="73" spans="1:16" x14ac:dyDescent="0.15">
      <c r="A73" s="184" t="s">
        <v>77</v>
      </c>
      <c r="B73" s="185">
        <f>基金残高に係る経年分析!F56</f>
        <v>480</v>
      </c>
      <c r="C73" s="185">
        <f>基金残高に係る経年分析!G56</f>
        <v>480</v>
      </c>
      <c r="D73" s="185">
        <f>基金残高に係る経年分析!H56</f>
        <v>480</v>
      </c>
    </row>
    <row r="74" spans="1:16" x14ac:dyDescent="0.15">
      <c r="A74" s="184" t="s">
        <v>78</v>
      </c>
      <c r="B74" s="185">
        <f>基金残高に係る経年分析!F57</f>
        <v>1898</v>
      </c>
      <c r="C74" s="185">
        <f>基金残高に係る経年分析!G57</f>
        <v>2046</v>
      </c>
      <c r="D74" s="185">
        <f>基金残高に係る経年分析!H57</f>
        <v>2518</v>
      </c>
    </row>
  </sheetData>
  <sheetProtection algorithmName="SHA-512" hashValue="5JHrI25we6+HYW3M8+kv0cX2NGn4UaonJ+ujq6/sz2Y43RGuHfaDzpdmJliDZEliDDU0M3GSAcQJLXCI04qkAA==" saltValue="7aq8E12e1MYqoIijkYBYn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4548172</v>
      </c>
      <c r="S5" s="736"/>
      <c r="T5" s="736"/>
      <c r="U5" s="736"/>
      <c r="V5" s="736"/>
      <c r="W5" s="736"/>
      <c r="X5" s="736"/>
      <c r="Y5" s="779"/>
      <c r="Z5" s="797">
        <v>30.1</v>
      </c>
      <c r="AA5" s="797"/>
      <c r="AB5" s="797"/>
      <c r="AC5" s="797"/>
      <c r="AD5" s="798">
        <v>4416460</v>
      </c>
      <c r="AE5" s="798"/>
      <c r="AF5" s="798"/>
      <c r="AG5" s="798"/>
      <c r="AH5" s="798"/>
      <c r="AI5" s="798"/>
      <c r="AJ5" s="798"/>
      <c r="AK5" s="798"/>
      <c r="AL5" s="780">
        <v>69.3</v>
      </c>
      <c r="AM5" s="751"/>
      <c r="AN5" s="751"/>
      <c r="AO5" s="781"/>
      <c r="AP5" s="746" t="s">
        <v>224</v>
      </c>
      <c r="AQ5" s="747"/>
      <c r="AR5" s="747"/>
      <c r="AS5" s="747"/>
      <c r="AT5" s="747"/>
      <c r="AU5" s="747"/>
      <c r="AV5" s="747"/>
      <c r="AW5" s="747"/>
      <c r="AX5" s="747"/>
      <c r="AY5" s="747"/>
      <c r="AZ5" s="747"/>
      <c r="BA5" s="747"/>
      <c r="BB5" s="747"/>
      <c r="BC5" s="747"/>
      <c r="BD5" s="747"/>
      <c r="BE5" s="747"/>
      <c r="BF5" s="748"/>
      <c r="BG5" s="680">
        <v>4410059</v>
      </c>
      <c r="BH5" s="681"/>
      <c r="BI5" s="681"/>
      <c r="BJ5" s="681"/>
      <c r="BK5" s="681"/>
      <c r="BL5" s="681"/>
      <c r="BM5" s="681"/>
      <c r="BN5" s="682"/>
      <c r="BO5" s="713">
        <v>97</v>
      </c>
      <c r="BP5" s="713"/>
      <c r="BQ5" s="713"/>
      <c r="BR5" s="713"/>
      <c r="BS5" s="714">
        <v>53216</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139884</v>
      </c>
      <c r="S6" s="681"/>
      <c r="T6" s="681"/>
      <c r="U6" s="681"/>
      <c r="V6" s="681"/>
      <c r="W6" s="681"/>
      <c r="X6" s="681"/>
      <c r="Y6" s="682"/>
      <c r="Z6" s="713">
        <v>0.9</v>
      </c>
      <c r="AA6" s="713"/>
      <c r="AB6" s="713"/>
      <c r="AC6" s="713"/>
      <c r="AD6" s="714">
        <v>139884</v>
      </c>
      <c r="AE6" s="714"/>
      <c r="AF6" s="714"/>
      <c r="AG6" s="714"/>
      <c r="AH6" s="714"/>
      <c r="AI6" s="714"/>
      <c r="AJ6" s="714"/>
      <c r="AK6" s="714"/>
      <c r="AL6" s="683">
        <v>2.2000000000000002</v>
      </c>
      <c r="AM6" s="684"/>
      <c r="AN6" s="684"/>
      <c r="AO6" s="715"/>
      <c r="AP6" s="677" t="s">
        <v>229</v>
      </c>
      <c r="AQ6" s="678"/>
      <c r="AR6" s="678"/>
      <c r="AS6" s="678"/>
      <c r="AT6" s="678"/>
      <c r="AU6" s="678"/>
      <c r="AV6" s="678"/>
      <c r="AW6" s="678"/>
      <c r="AX6" s="678"/>
      <c r="AY6" s="678"/>
      <c r="AZ6" s="678"/>
      <c r="BA6" s="678"/>
      <c r="BB6" s="678"/>
      <c r="BC6" s="678"/>
      <c r="BD6" s="678"/>
      <c r="BE6" s="678"/>
      <c r="BF6" s="679"/>
      <c r="BG6" s="680">
        <v>4410059</v>
      </c>
      <c r="BH6" s="681"/>
      <c r="BI6" s="681"/>
      <c r="BJ6" s="681"/>
      <c r="BK6" s="681"/>
      <c r="BL6" s="681"/>
      <c r="BM6" s="681"/>
      <c r="BN6" s="682"/>
      <c r="BO6" s="713">
        <v>97</v>
      </c>
      <c r="BP6" s="713"/>
      <c r="BQ6" s="713"/>
      <c r="BR6" s="713"/>
      <c r="BS6" s="714">
        <v>53216</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110155</v>
      </c>
      <c r="CS6" s="681"/>
      <c r="CT6" s="681"/>
      <c r="CU6" s="681"/>
      <c r="CV6" s="681"/>
      <c r="CW6" s="681"/>
      <c r="CX6" s="681"/>
      <c r="CY6" s="682"/>
      <c r="CZ6" s="780">
        <v>0.8</v>
      </c>
      <c r="DA6" s="751"/>
      <c r="DB6" s="751"/>
      <c r="DC6" s="783"/>
      <c r="DD6" s="686" t="s">
        <v>231</v>
      </c>
      <c r="DE6" s="681"/>
      <c r="DF6" s="681"/>
      <c r="DG6" s="681"/>
      <c r="DH6" s="681"/>
      <c r="DI6" s="681"/>
      <c r="DJ6" s="681"/>
      <c r="DK6" s="681"/>
      <c r="DL6" s="681"/>
      <c r="DM6" s="681"/>
      <c r="DN6" s="681"/>
      <c r="DO6" s="681"/>
      <c r="DP6" s="682"/>
      <c r="DQ6" s="686">
        <v>110155</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3486</v>
      </c>
      <c r="S7" s="681"/>
      <c r="T7" s="681"/>
      <c r="U7" s="681"/>
      <c r="V7" s="681"/>
      <c r="W7" s="681"/>
      <c r="X7" s="681"/>
      <c r="Y7" s="682"/>
      <c r="Z7" s="713">
        <v>0</v>
      </c>
      <c r="AA7" s="713"/>
      <c r="AB7" s="713"/>
      <c r="AC7" s="713"/>
      <c r="AD7" s="714">
        <v>3486</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2121078</v>
      </c>
      <c r="BH7" s="681"/>
      <c r="BI7" s="681"/>
      <c r="BJ7" s="681"/>
      <c r="BK7" s="681"/>
      <c r="BL7" s="681"/>
      <c r="BM7" s="681"/>
      <c r="BN7" s="682"/>
      <c r="BO7" s="713">
        <v>46.6</v>
      </c>
      <c r="BP7" s="713"/>
      <c r="BQ7" s="713"/>
      <c r="BR7" s="713"/>
      <c r="BS7" s="714">
        <v>53216</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4608189</v>
      </c>
      <c r="CS7" s="681"/>
      <c r="CT7" s="681"/>
      <c r="CU7" s="681"/>
      <c r="CV7" s="681"/>
      <c r="CW7" s="681"/>
      <c r="CX7" s="681"/>
      <c r="CY7" s="682"/>
      <c r="CZ7" s="713">
        <v>32</v>
      </c>
      <c r="DA7" s="713"/>
      <c r="DB7" s="713"/>
      <c r="DC7" s="713"/>
      <c r="DD7" s="686">
        <v>13899</v>
      </c>
      <c r="DE7" s="681"/>
      <c r="DF7" s="681"/>
      <c r="DG7" s="681"/>
      <c r="DH7" s="681"/>
      <c r="DI7" s="681"/>
      <c r="DJ7" s="681"/>
      <c r="DK7" s="681"/>
      <c r="DL7" s="681"/>
      <c r="DM7" s="681"/>
      <c r="DN7" s="681"/>
      <c r="DO7" s="681"/>
      <c r="DP7" s="682"/>
      <c r="DQ7" s="686">
        <v>1499814</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16381</v>
      </c>
      <c r="S8" s="681"/>
      <c r="T8" s="681"/>
      <c r="U8" s="681"/>
      <c r="V8" s="681"/>
      <c r="W8" s="681"/>
      <c r="X8" s="681"/>
      <c r="Y8" s="682"/>
      <c r="Z8" s="713">
        <v>0.1</v>
      </c>
      <c r="AA8" s="713"/>
      <c r="AB8" s="713"/>
      <c r="AC8" s="713"/>
      <c r="AD8" s="714">
        <v>16381</v>
      </c>
      <c r="AE8" s="714"/>
      <c r="AF8" s="714"/>
      <c r="AG8" s="714"/>
      <c r="AH8" s="714"/>
      <c r="AI8" s="714"/>
      <c r="AJ8" s="714"/>
      <c r="AK8" s="714"/>
      <c r="AL8" s="683">
        <v>0.3</v>
      </c>
      <c r="AM8" s="684"/>
      <c r="AN8" s="684"/>
      <c r="AO8" s="715"/>
      <c r="AP8" s="677" t="s">
        <v>236</v>
      </c>
      <c r="AQ8" s="678"/>
      <c r="AR8" s="678"/>
      <c r="AS8" s="678"/>
      <c r="AT8" s="678"/>
      <c r="AU8" s="678"/>
      <c r="AV8" s="678"/>
      <c r="AW8" s="678"/>
      <c r="AX8" s="678"/>
      <c r="AY8" s="678"/>
      <c r="AZ8" s="678"/>
      <c r="BA8" s="678"/>
      <c r="BB8" s="678"/>
      <c r="BC8" s="678"/>
      <c r="BD8" s="678"/>
      <c r="BE8" s="678"/>
      <c r="BF8" s="679"/>
      <c r="BG8" s="680">
        <v>57098</v>
      </c>
      <c r="BH8" s="681"/>
      <c r="BI8" s="681"/>
      <c r="BJ8" s="681"/>
      <c r="BK8" s="681"/>
      <c r="BL8" s="681"/>
      <c r="BM8" s="681"/>
      <c r="BN8" s="682"/>
      <c r="BO8" s="713">
        <v>1.3</v>
      </c>
      <c r="BP8" s="713"/>
      <c r="BQ8" s="713"/>
      <c r="BR8" s="713"/>
      <c r="BS8" s="686" t="s">
        <v>231</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3522624</v>
      </c>
      <c r="CS8" s="681"/>
      <c r="CT8" s="681"/>
      <c r="CU8" s="681"/>
      <c r="CV8" s="681"/>
      <c r="CW8" s="681"/>
      <c r="CX8" s="681"/>
      <c r="CY8" s="682"/>
      <c r="CZ8" s="713">
        <v>24.5</v>
      </c>
      <c r="DA8" s="713"/>
      <c r="DB8" s="713"/>
      <c r="DC8" s="713"/>
      <c r="DD8" s="686">
        <v>126122</v>
      </c>
      <c r="DE8" s="681"/>
      <c r="DF8" s="681"/>
      <c r="DG8" s="681"/>
      <c r="DH8" s="681"/>
      <c r="DI8" s="681"/>
      <c r="DJ8" s="681"/>
      <c r="DK8" s="681"/>
      <c r="DL8" s="681"/>
      <c r="DM8" s="681"/>
      <c r="DN8" s="681"/>
      <c r="DO8" s="681"/>
      <c r="DP8" s="682"/>
      <c r="DQ8" s="686">
        <v>1747247</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18773</v>
      </c>
      <c r="S9" s="681"/>
      <c r="T9" s="681"/>
      <c r="U9" s="681"/>
      <c r="V9" s="681"/>
      <c r="W9" s="681"/>
      <c r="X9" s="681"/>
      <c r="Y9" s="682"/>
      <c r="Z9" s="713">
        <v>0.1</v>
      </c>
      <c r="AA9" s="713"/>
      <c r="AB9" s="713"/>
      <c r="AC9" s="713"/>
      <c r="AD9" s="714">
        <v>18773</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1796728</v>
      </c>
      <c r="BH9" s="681"/>
      <c r="BI9" s="681"/>
      <c r="BJ9" s="681"/>
      <c r="BK9" s="681"/>
      <c r="BL9" s="681"/>
      <c r="BM9" s="681"/>
      <c r="BN9" s="682"/>
      <c r="BO9" s="713">
        <v>39.5</v>
      </c>
      <c r="BP9" s="713"/>
      <c r="BQ9" s="713"/>
      <c r="BR9" s="713"/>
      <c r="BS9" s="686" t="s">
        <v>231</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724001</v>
      </c>
      <c r="CS9" s="681"/>
      <c r="CT9" s="681"/>
      <c r="CU9" s="681"/>
      <c r="CV9" s="681"/>
      <c r="CW9" s="681"/>
      <c r="CX9" s="681"/>
      <c r="CY9" s="682"/>
      <c r="CZ9" s="713">
        <v>5</v>
      </c>
      <c r="DA9" s="713"/>
      <c r="DB9" s="713"/>
      <c r="DC9" s="713"/>
      <c r="DD9" s="686">
        <v>28970</v>
      </c>
      <c r="DE9" s="681"/>
      <c r="DF9" s="681"/>
      <c r="DG9" s="681"/>
      <c r="DH9" s="681"/>
      <c r="DI9" s="681"/>
      <c r="DJ9" s="681"/>
      <c r="DK9" s="681"/>
      <c r="DL9" s="681"/>
      <c r="DM9" s="681"/>
      <c r="DN9" s="681"/>
      <c r="DO9" s="681"/>
      <c r="DP9" s="682"/>
      <c r="DQ9" s="686">
        <v>637050</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231</v>
      </c>
      <c r="AA10" s="713"/>
      <c r="AB10" s="713"/>
      <c r="AC10" s="713"/>
      <c r="AD10" s="714" t="s">
        <v>231</v>
      </c>
      <c r="AE10" s="714"/>
      <c r="AF10" s="714"/>
      <c r="AG10" s="714"/>
      <c r="AH10" s="714"/>
      <c r="AI10" s="714"/>
      <c r="AJ10" s="714"/>
      <c r="AK10" s="714"/>
      <c r="AL10" s="683" t="s">
        <v>231</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89483</v>
      </c>
      <c r="BH10" s="681"/>
      <c r="BI10" s="681"/>
      <c r="BJ10" s="681"/>
      <c r="BK10" s="681"/>
      <c r="BL10" s="681"/>
      <c r="BM10" s="681"/>
      <c r="BN10" s="682"/>
      <c r="BO10" s="713">
        <v>2</v>
      </c>
      <c r="BP10" s="713"/>
      <c r="BQ10" s="713"/>
      <c r="BR10" s="713"/>
      <c r="BS10" s="686">
        <v>14831</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5000</v>
      </c>
      <c r="CS10" s="681"/>
      <c r="CT10" s="681"/>
      <c r="CU10" s="681"/>
      <c r="CV10" s="681"/>
      <c r="CW10" s="681"/>
      <c r="CX10" s="681"/>
      <c r="CY10" s="682"/>
      <c r="CZ10" s="713">
        <v>0</v>
      </c>
      <c r="DA10" s="713"/>
      <c r="DB10" s="713"/>
      <c r="DC10" s="713"/>
      <c r="DD10" s="686" t="s">
        <v>126</v>
      </c>
      <c r="DE10" s="681"/>
      <c r="DF10" s="681"/>
      <c r="DG10" s="681"/>
      <c r="DH10" s="681"/>
      <c r="DI10" s="681"/>
      <c r="DJ10" s="681"/>
      <c r="DK10" s="681"/>
      <c r="DL10" s="681"/>
      <c r="DM10" s="681"/>
      <c r="DN10" s="681"/>
      <c r="DO10" s="681"/>
      <c r="DP10" s="682"/>
      <c r="DQ10" s="686" t="s">
        <v>231</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625364</v>
      </c>
      <c r="S11" s="681"/>
      <c r="T11" s="681"/>
      <c r="U11" s="681"/>
      <c r="V11" s="681"/>
      <c r="W11" s="681"/>
      <c r="X11" s="681"/>
      <c r="Y11" s="682"/>
      <c r="Z11" s="683">
        <v>4.0999999999999996</v>
      </c>
      <c r="AA11" s="684"/>
      <c r="AB11" s="684"/>
      <c r="AC11" s="685"/>
      <c r="AD11" s="686">
        <v>625364</v>
      </c>
      <c r="AE11" s="681"/>
      <c r="AF11" s="681"/>
      <c r="AG11" s="681"/>
      <c r="AH11" s="681"/>
      <c r="AI11" s="681"/>
      <c r="AJ11" s="681"/>
      <c r="AK11" s="682"/>
      <c r="AL11" s="683">
        <v>9.8000000000000007</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177769</v>
      </c>
      <c r="BH11" s="681"/>
      <c r="BI11" s="681"/>
      <c r="BJ11" s="681"/>
      <c r="BK11" s="681"/>
      <c r="BL11" s="681"/>
      <c r="BM11" s="681"/>
      <c r="BN11" s="682"/>
      <c r="BO11" s="713">
        <v>3.9</v>
      </c>
      <c r="BP11" s="713"/>
      <c r="BQ11" s="713"/>
      <c r="BR11" s="713"/>
      <c r="BS11" s="686">
        <v>38385</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467639</v>
      </c>
      <c r="CS11" s="681"/>
      <c r="CT11" s="681"/>
      <c r="CU11" s="681"/>
      <c r="CV11" s="681"/>
      <c r="CW11" s="681"/>
      <c r="CX11" s="681"/>
      <c r="CY11" s="682"/>
      <c r="CZ11" s="713">
        <v>3.2</v>
      </c>
      <c r="DA11" s="713"/>
      <c r="DB11" s="713"/>
      <c r="DC11" s="713"/>
      <c r="DD11" s="686">
        <v>87926</v>
      </c>
      <c r="DE11" s="681"/>
      <c r="DF11" s="681"/>
      <c r="DG11" s="681"/>
      <c r="DH11" s="681"/>
      <c r="DI11" s="681"/>
      <c r="DJ11" s="681"/>
      <c r="DK11" s="681"/>
      <c r="DL11" s="681"/>
      <c r="DM11" s="681"/>
      <c r="DN11" s="681"/>
      <c r="DO11" s="681"/>
      <c r="DP11" s="682"/>
      <c r="DQ11" s="686">
        <v>365130</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27800</v>
      </c>
      <c r="S12" s="681"/>
      <c r="T12" s="681"/>
      <c r="U12" s="681"/>
      <c r="V12" s="681"/>
      <c r="W12" s="681"/>
      <c r="X12" s="681"/>
      <c r="Y12" s="682"/>
      <c r="Z12" s="713">
        <v>0.2</v>
      </c>
      <c r="AA12" s="713"/>
      <c r="AB12" s="713"/>
      <c r="AC12" s="713"/>
      <c r="AD12" s="714">
        <v>26596</v>
      </c>
      <c r="AE12" s="714"/>
      <c r="AF12" s="714"/>
      <c r="AG12" s="714"/>
      <c r="AH12" s="714"/>
      <c r="AI12" s="714"/>
      <c r="AJ12" s="714"/>
      <c r="AK12" s="714"/>
      <c r="AL12" s="683">
        <v>0.4</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2014397</v>
      </c>
      <c r="BH12" s="681"/>
      <c r="BI12" s="681"/>
      <c r="BJ12" s="681"/>
      <c r="BK12" s="681"/>
      <c r="BL12" s="681"/>
      <c r="BM12" s="681"/>
      <c r="BN12" s="682"/>
      <c r="BO12" s="713">
        <v>44.3</v>
      </c>
      <c r="BP12" s="713"/>
      <c r="BQ12" s="713"/>
      <c r="BR12" s="713"/>
      <c r="BS12" s="686" t="s">
        <v>231</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675185</v>
      </c>
      <c r="CS12" s="681"/>
      <c r="CT12" s="681"/>
      <c r="CU12" s="681"/>
      <c r="CV12" s="681"/>
      <c r="CW12" s="681"/>
      <c r="CX12" s="681"/>
      <c r="CY12" s="682"/>
      <c r="CZ12" s="713">
        <v>4.7</v>
      </c>
      <c r="DA12" s="713"/>
      <c r="DB12" s="713"/>
      <c r="DC12" s="713"/>
      <c r="DD12" s="686" t="s">
        <v>231</v>
      </c>
      <c r="DE12" s="681"/>
      <c r="DF12" s="681"/>
      <c r="DG12" s="681"/>
      <c r="DH12" s="681"/>
      <c r="DI12" s="681"/>
      <c r="DJ12" s="681"/>
      <c r="DK12" s="681"/>
      <c r="DL12" s="681"/>
      <c r="DM12" s="681"/>
      <c r="DN12" s="681"/>
      <c r="DO12" s="681"/>
      <c r="DP12" s="682"/>
      <c r="DQ12" s="686">
        <v>72772</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231</v>
      </c>
      <c r="AA13" s="713"/>
      <c r="AB13" s="713"/>
      <c r="AC13" s="713"/>
      <c r="AD13" s="714" t="s">
        <v>231</v>
      </c>
      <c r="AE13" s="714"/>
      <c r="AF13" s="714"/>
      <c r="AG13" s="714"/>
      <c r="AH13" s="714"/>
      <c r="AI13" s="714"/>
      <c r="AJ13" s="714"/>
      <c r="AK13" s="714"/>
      <c r="AL13" s="683" t="s">
        <v>231</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2004539</v>
      </c>
      <c r="BH13" s="681"/>
      <c r="BI13" s="681"/>
      <c r="BJ13" s="681"/>
      <c r="BK13" s="681"/>
      <c r="BL13" s="681"/>
      <c r="BM13" s="681"/>
      <c r="BN13" s="682"/>
      <c r="BO13" s="713">
        <v>44.1</v>
      </c>
      <c r="BP13" s="713"/>
      <c r="BQ13" s="713"/>
      <c r="BR13" s="713"/>
      <c r="BS13" s="686" t="s">
        <v>126</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882677</v>
      </c>
      <c r="CS13" s="681"/>
      <c r="CT13" s="681"/>
      <c r="CU13" s="681"/>
      <c r="CV13" s="681"/>
      <c r="CW13" s="681"/>
      <c r="CX13" s="681"/>
      <c r="CY13" s="682"/>
      <c r="CZ13" s="713">
        <v>6.1</v>
      </c>
      <c r="DA13" s="713"/>
      <c r="DB13" s="713"/>
      <c r="DC13" s="713"/>
      <c r="DD13" s="686">
        <v>253870</v>
      </c>
      <c r="DE13" s="681"/>
      <c r="DF13" s="681"/>
      <c r="DG13" s="681"/>
      <c r="DH13" s="681"/>
      <c r="DI13" s="681"/>
      <c r="DJ13" s="681"/>
      <c r="DK13" s="681"/>
      <c r="DL13" s="681"/>
      <c r="DM13" s="681"/>
      <c r="DN13" s="681"/>
      <c r="DO13" s="681"/>
      <c r="DP13" s="682"/>
      <c r="DQ13" s="686">
        <v>704940</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91397</v>
      </c>
      <c r="BH14" s="681"/>
      <c r="BI14" s="681"/>
      <c r="BJ14" s="681"/>
      <c r="BK14" s="681"/>
      <c r="BL14" s="681"/>
      <c r="BM14" s="681"/>
      <c r="BN14" s="682"/>
      <c r="BO14" s="713">
        <v>2</v>
      </c>
      <c r="BP14" s="713"/>
      <c r="BQ14" s="713"/>
      <c r="BR14" s="713"/>
      <c r="BS14" s="686" t="s">
        <v>126</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817106</v>
      </c>
      <c r="CS14" s="681"/>
      <c r="CT14" s="681"/>
      <c r="CU14" s="681"/>
      <c r="CV14" s="681"/>
      <c r="CW14" s="681"/>
      <c r="CX14" s="681"/>
      <c r="CY14" s="682"/>
      <c r="CZ14" s="713">
        <v>5.7</v>
      </c>
      <c r="DA14" s="713"/>
      <c r="DB14" s="713"/>
      <c r="DC14" s="713"/>
      <c r="DD14" s="686">
        <v>331712</v>
      </c>
      <c r="DE14" s="681"/>
      <c r="DF14" s="681"/>
      <c r="DG14" s="681"/>
      <c r="DH14" s="681"/>
      <c r="DI14" s="681"/>
      <c r="DJ14" s="681"/>
      <c r="DK14" s="681"/>
      <c r="DL14" s="681"/>
      <c r="DM14" s="681"/>
      <c r="DN14" s="681"/>
      <c r="DO14" s="681"/>
      <c r="DP14" s="682"/>
      <c r="DQ14" s="686">
        <v>484967</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257</v>
      </c>
      <c r="AA15" s="713"/>
      <c r="AB15" s="713"/>
      <c r="AC15" s="713"/>
      <c r="AD15" s="714" t="s">
        <v>126</v>
      </c>
      <c r="AE15" s="714"/>
      <c r="AF15" s="714"/>
      <c r="AG15" s="714"/>
      <c r="AH15" s="714"/>
      <c r="AI15" s="714"/>
      <c r="AJ15" s="714"/>
      <c r="AK15" s="714"/>
      <c r="AL15" s="683" t="s">
        <v>135</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183187</v>
      </c>
      <c r="BH15" s="681"/>
      <c r="BI15" s="681"/>
      <c r="BJ15" s="681"/>
      <c r="BK15" s="681"/>
      <c r="BL15" s="681"/>
      <c r="BM15" s="681"/>
      <c r="BN15" s="682"/>
      <c r="BO15" s="713">
        <v>4</v>
      </c>
      <c r="BP15" s="713"/>
      <c r="BQ15" s="713"/>
      <c r="BR15" s="713"/>
      <c r="BS15" s="686" t="s">
        <v>231</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1948440</v>
      </c>
      <c r="CS15" s="681"/>
      <c r="CT15" s="681"/>
      <c r="CU15" s="681"/>
      <c r="CV15" s="681"/>
      <c r="CW15" s="681"/>
      <c r="CX15" s="681"/>
      <c r="CY15" s="682"/>
      <c r="CZ15" s="713">
        <v>13.5</v>
      </c>
      <c r="DA15" s="713"/>
      <c r="DB15" s="713"/>
      <c r="DC15" s="713"/>
      <c r="DD15" s="686">
        <v>645623</v>
      </c>
      <c r="DE15" s="681"/>
      <c r="DF15" s="681"/>
      <c r="DG15" s="681"/>
      <c r="DH15" s="681"/>
      <c r="DI15" s="681"/>
      <c r="DJ15" s="681"/>
      <c r="DK15" s="681"/>
      <c r="DL15" s="681"/>
      <c r="DM15" s="681"/>
      <c r="DN15" s="681"/>
      <c r="DO15" s="681"/>
      <c r="DP15" s="682"/>
      <c r="DQ15" s="686">
        <v>1259428</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13460</v>
      </c>
      <c r="S16" s="681"/>
      <c r="T16" s="681"/>
      <c r="U16" s="681"/>
      <c r="V16" s="681"/>
      <c r="W16" s="681"/>
      <c r="X16" s="681"/>
      <c r="Y16" s="682"/>
      <c r="Z16" s="713">
        <v>0.1</v>
      </c>
      <c r="AA16" s="713"/>
      <c r="AB16" s="713"/>
      <c r="AC16" s="713"/>
      <c r="AD16" s="714">
        <v>13460</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257</v>
      </c>
      <c r="BH16" s="681"/>
      <c r="BI16" s="681"/>
      <c r="BJ16" s="681"/>
      <c r="BK16" s="681"/>
      <c r="BL16" s="681"/>
      <c r="BM16" s="681"/>
      <c r="BN16" s="682"/>
      <c r="BO16" s="713" t="s">
        <v>126</v>
      </c>
      <c r="BP16" s="713"/>
      <c r="BQ16" s="713"/>
      <c r="BR16" s="713"/>
      <c r="BS16" s="686" t="s">
        <v>231</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29756</v>
      </c>
      <c r="CS16" s="681"/>
      <c r="CT16" s="681"/>
      <c r="CU16" s="681"/>
      <c r="CV16" s="681"/>
      <c r="CW16" s="681"/>
      <c r="CX16" s="681"/>
      <c r="CY16" s="682"/>
      <c r="CZ16" s="713">
        <v>0.2</v>
      </c>
      <c r="DA16" s="713"/>
      <c r="DB16" s="713"/>
      <c r="DC16" s="713"/>
      <c r="DD16" s="686" t="s">
        <v>257</v>
      </c>
      <c r="DE16" s="681"/>
      <c r="DF16" s="681"/>
      <c r="DG16" s="681"/>
      <c r="DH16" s="681"/>
      <c r="DI16" s="681"/>
      <c r="DJ16" s="681"/>
      <c r="DK16" s="681"/>
      <c r="DL16" s="681"/>
      <c r="DM16" s="681"/>
      <c r="DN16" s="681"/>
      <c r="DO16" s="681"/>
      <c r="DP16" s="682"/>
      <c r="DQ16" s="686" t="s">
        <v>135</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12311</v>
      </c>
      <c r="S17" s="681"/>
      <c r="T17" s="681"/>
      <c r="U17" s="681"/>
      <c r="V17" s="681"/>
      <c r="W17" s="681"/>
      <c r="X17" s="681"/>
      <c r="Y17" s="682"/>
      <c r="Z17" s="713">
        <v>0.1</v>
      </c>
      <c r="AA17" s="713"/>
      <c r="AB17" s="713"/>
      <c r="AC17" s="713"/>
      <c r="AD17" s="714">
        <v>12311</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231</v>
      </c>
      <c r="BP17" s="713"/>
      <c r="BQ17" s="713"/>
      <c r="BR17" s="713"/>
      <c r="BS17" s="686" t="s">
        <v>135</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598174</v>
      </c>
      <c r="CS17" s="681"/>
      <c r="CT17" s="681"/>
      <c r="CU17" s="681"/>
      <c r="CV17" s="681"/>
      <c r="CW17" s="681"/>
      <c r="CX17" s="681"/>
      <c r="CY17" s="682"/>
      <c r="CZ17" s="713">
        <v>4.2</v>
      </c>
      <c r="DA17" s="713"/>
      <c r="DB17" s="713"/>
      <c r="DC17" s="713"/>
      <c r="DD17" s="686" t="s">
        <v>257</v>
      </c>
      <c r="DE17" s="681"/>
      <c r="DF17" s="681"/>
      <c r="DG17" s="681"/>
      <c r="DH17" s="681"/>
      <c r="DI17" s="681"/>
      <c r="DJ17" s="681"/>
      <c r="DK17" s="681"/>
      <c r="DL17" s="681"/>
      <c r="DM17" s="681"/>
      <c r="DN17" s="681"/>
      <c r="DO17" s="681"/>
      <c r="DP17" s="682"/>
      <c r="DQ17" s="686">
        <v>582745</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33599</v>
      </c>
      <c r="S18" s="681"/>
      <c r="T18" s="681"/>
      <c r="U18" s="681"/>
      <c r="V18" s="681"/>
      <c r="W18" s="681"/>
      <c r="X18" s="681"/>
      <c r="Y18" s="682"/>
      <c r="Z18" s="713">
        <v>0.2</v>
      </c>
      <c r="AA18" s="713"/>
      <c r="AB18" s="713"/>
      <c r="AC18" s="713"/>
      <c r="AD18" s="714">
        <v>33599</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135</v>
      </c>
      <c r="BH18" s="681"/>
      <c r="BI18" s="681"/>
      <c r="BJ18" s="681"/>
      <c r="BK18" s="681"/>
      <c r="BL18" s="681"/>
      <c r="BM18" s="681"/>
      <c r="BN18" s="682"/>
      <c r="BO18" s="713" t="s">
        <v>231</v>
      </c>
      <c r="BP18" s="713"/>
      <c r="BQ18" s="713"/>
      <c r="BR18" s="713"/>
      <c r="BS18" s="686" t="s">
        <v>126</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135</v>
      </c>
      <c r="CS18" s="681"/>
      <c r="CT18" s="681"/>
      <c r="CU18" s="681"/>
      <c r="CV18" s="681"/>
      <c r="CW18" s="681"/>
      <c r="CX18" s="681"/>
      <c r="CY18" s="682"/>
      <c r="CZ18" s="713" t="s">
        <v>135</v>
      </c>
      <c r="DA18" s="713"/>
      <c r="DB18" s="713"/>
      <c r="DC18" s="713"/>
      <c r="DD18" s="686" t="s">
        <v>231</v>
      </c>
      <c r="DE18" s="681"/>
      <c r="DF18" s="681"/>
      <c r="DG18" s="681"/>
      <c r="DH18" s="681"/>
      <c r="DI18" s="681"/>
      <c r="DJ18" s="681"/>
      <c r="DK18" s="681"/>
      <c r="DL18" s="681"/>
      <c r="DM18" s="681"/>
      <c r="DN18" s="681"/>
      <c r="DO18" s="681"/>
      <c r="DP18" s="682"/>
      <c r="DQ18" s="686" t="s">
        <v>135</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24963</v>
      </c>
      <c r="S19" s="681"/>
      <c r="T19" s="681"/>
      <c r="U19" s="681"/>
      <c r="V19" s="681"/>
      <c r="W19" s="681"/>
      <c r="X19" s="681"/>
      <c r="Y19" s="682"/>
      <c r="Z19" s="713">
        <v>0.2</v>
      </c>
      <c r="AA19" s="713"/>
      <c r="AB19" s="713"/>
      <c r="AC19" s="713"/>
      <c r="AD19" s="714">
        <v>24963</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138113</v>
      </c>
      <c r="BH19" s="681"/>
      <c r="BI19" s="681"/>
      <c r="BJ19" s="681"/>
      <c r="BK19" s="681"/>
      <c r="BL19" s="681"/>
      <c r="BM19" s="681"/>
      <c r="BN19" s="682"/>
      <c r="BO19" s="713">
        <v>3</v>
      </c>
      <c r="BP19" s="713"/>
      <c r="BQ19" s="713"/>
      <c r="BR19" s="713"/>
      <c r="BS19" s="686" t="s">
        <v>231</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231</v>
      </c>
      <c r="DA19" s="713"/>
      <c r="DB19" s="713"/>
      <c r="DC19" s="713"/>
      <c r="DD19" s="686" t="s">
        <v>231</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6983</v>
      </c>
      <c r="S20" s="681"/>
      <c r="T20" s="681"/>
      <c r="U20" s="681"/>
      <c r="V20" s="681"/>
      <c r="W20" s="681"/>
      <c r="X20" s="681"/>
      <c r="Y20" s="682"/>
      <c r="Z20" s="713">
        <v>0</v>
      </c>
      <c r="AA20" s="713"/>
      <c r="AB20" s="713"/>
      <c r="AC20" s="713"/>
      <c r="AD20" s="714">
        <v>6983</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138113</v>
      </c>
      <c r="BH20" s="681"/>
      <c r="BI20" s="681"/>
      <c r="BJ20" s="681"/>
      <c r="BK20" s="681"/>
      <c r="BL20" s="681"/>
      <c r="BM20" s="681"/>
      <c r="BN20" s="682"/>
      <c r="BO20" s="713">
        <v>3</v>
      </c>
      <c r="BP20" s="713"/>
      <c r="BQ20" s="713"/>
      <c r="BR20" s="713"/>
      <c r="BS20" s="686" t="s">
        <v>231</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14388946</v>
      </c>
      <c r="CS20" s="681"/>
      <c r="CT20" s="681"/>
      <c r="CU20" s="681"/>
      <c r="CV20" s="681"/>
      <c r="CW20" s="681"/>
      <c r="CX20" s="681"/>
      <c r="CY20" s="682"/>
      <c r="CZ20" s="713">
        <v>100</v>
      </c>
      <c r="DA20" s="713"/>
      <c r="DB20" s="713"/>
      <c r="DC20" s="713"/>
      <c r="DD20" s="686">
        <v>1488122</v>
      </c>
      <c r="DE20" s="681"/>
      <c r="DF20" s="681"/>
      <c r="DG20" s="681"/>
      <c r="DH20" s="681"/>
      <c r="DI20" s="681"/>
      <c r="DJ20" s="681"/>
      <c r="DK20" s="681"/>
      <c r="DL20" s="681"/>
      <c r="DM20" s="681"/>
      <c r="DN20" s="681"/>
      <c r="DO20" s="681"/>
      <c r="DP20" s="682"/>
      <c r="DQ20" s="686">
        <v>7464248</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1653</v>
      </c>
      <c r="S21" s="681"/>
      <c r="T21" s="681"/>
      <c r="U21" s="681"/>
      <c r="V21" s="681"/>
      <c r="W21" s="681"/>
      <c r="X21" s="681"/>
      <c r="Y21" s="682"/>
      <c r="Z21" s="713">
        <v>0</v>
      </c>
      <c r="AA21" s="713"/>
      <c r="AB21" s="713"/>
      <c r="AC21" s="713"/>
      <c r="AD21" s="714">
        <v>1653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6401</v>
      </c>
      <c r="BH21" s="681"/>
      <c r="BI21" s="681"/>
      <c r="BJ21" s="681"/>
      <c r="BK21" s="681"/>
      <c r="BL21" s="681"/>
      <c r="BM21" s="681"/>
      <c r="BN21" s="682"/>
      <c r="BO21" s="713">
        <v>0.1</v>
      </c>
      <c r="BP21" s="713"/>
      <c r="BQ21" s="713"/>
      <c r="BR21" s="713"/>
      <c r="BS21" s="686" t="s">
        <v>231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1184050</v>
      </c>
      <c r="S22" s="681"/>
      <c r="T22" s="681"/>
      <c r="U22" s="681"/>
      <c r="V22" s="681"/>
      <c r="W22" s="681"/>
      <c r="X22" s="681"/>
      <c r="Y22" s="682"/>
      <c r="Z22" s="713">
        <v>7.8</v>
      </c>
      <c r="AA22" s="713"/>
      <c r="AB22" s="713"/>
      <c r="AC22" s="713"/>
      <c r="AD22" s="714">
        <v>1048011</v>
      </c>
      <c r="AE22" s="714"/>
      <c r="AF22" s="714"/>
      <c r="AG22" s="714"/>
      <c r="AH22" s="714"/>
      <c r="AI22" s="714"/>
      <c r="AJ22" s="714"/>
      <c r="AK22" s="714"/>
      <c r="AL22" s="683">
        <v>16.399999999999999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231</v>
      </c>
      <c r="BP22" s="713"/>
      <c r="BQ22" s="713"/>
      <c r="BR22" s="713"/>
      <c r="BS22" s="686" t="s">
        <v>126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1048011</v>
      </c>
      <c r="S23" s="681"/>
      <c r="T23" s="681"/>
      <c r="U23" s="681"/>
      <c r="V23" s="681"/>
      <c r="W23" s="681"/>
      <c r="X23" s="681"/>
      <c r="Y23" s="682"/>
      <c r="Z23" s="713">
        <v>6.9</v>
      </c>
      <c r="AA23" s="713"/>
      <c r="AB23" s="713"/>
      <c r="AC23" s="713"/>
      <c r="AD23" s="714">
        <v>1048011</v>
      </c>
      <c r="AE23" s="714"/>
      <c r="AF23" s="714"/>
      <c r="AG23" s="714"/>
      <c r="AH23" s="714"/>
      <c r="AI23" s="714"/>
      <c r="AJ23" s="714"/>
      <c r="AK23" s="714"/>
      <c r="AL23" s="683">
        <v>16.399999999999999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131712</v>
      </c>
      <c r="BH23" s="681"/>
      <c r="BI23" s="681"/>
      <c r="BJ23" s="681"/>
      <c r="BK23" s="681"/>
      <c r="BL23" s="681"/>
      <c r="BM23" s="681"/>
      <c r="BN23" s="682"/>
      <c r="BO23" s="713">
        <v>2.9</v>
      </c>
      <c r="BP23" s="713"/>
      <c r="BQ23" s="713"/>
      <c r="BR23" s="713"/>
      <c r="BS23" s="686" t="s">
        <v>231</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135155</v>
      </c>
      <c r="S24" s="681"/>
      <c r="T24" s="681"/>
      <c r="U24" s="681"/>
      <c r="V24" s="681"/>
      <c r="W24" s="681"/>
      <c r="X24" s="681"/>
      <c r="Y24" s="682"/>
      <c r="Z24" s="713">
        <v>0.9</v>
      </c>
      <c r="AA24" s="713"/>
      <c r="AB24" s="713"/>
      <c r="AC24" s="713"/>
      <c r="AD24" s="714" t="s">
        <v>126</v>
      </c>
      <c r="AE24" s="714"/>
      <c r="AF24" s="714"/>
      <c r="AG24" s="714"/>
      <c r="AH24" s="714"/>
      <c r="AI24" s="714"/>
      <c r="AJ24" s="714"/>
      <c r="AK24" s="714"/>
      <c r="AL24" s="683" t="s">
        <v>135</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231</v>
      </c>
      <c r="BH24" s="681"/>
      <c r="BI24" s="681"/>
      <c r="BJ24" s="681"/>
      <c r="BK24" s="681"/>
      <c r="BL24" s="681"/>
      <c r="BM24" s="681"/>
      <c r="BN24" s="682"/>
      <c r="BO24" s="713" t="s">
        <v>231</v>
      </c>
      <c r="BP24" s="713"/>
      <c r="BQ24" s="713"/>
      <c r="BR24" s="713"/>
      <c r="BS24" s="686" t="s">
        <v>231</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3704619</v>
      </c>
      <c r="CS24" s="736"/>
      <c r="CT24" s="736"/>
      <c r="CU24" s="736"/>
      <c r="CV24" s="736"/>
      <c r="CW24" s="736"/>
      <c r="CX24" s="736"/>
      <c r="CY24" s="779"/>
      <c r="CZ24" s="780">
        <v>25.7</v>
      </c>
      <c r="DA24" s="751"/>
      <c r="DB24" s="751"/>
      <c r="DC24" s="783"/>
      <c r="DD24" s="778">
        <v>2571660</v>
      </c>
      <c r="DE24" s="736"/>
      <c r="DF24" s="736"/>
      <c r="DG24" s="736"/>
      <c r="DH24" s="736"/>
      <c r="DI24" s="736"/>
      <c r="DJ24" s="736"/>
      <c r="DK24" s="779"/>
      <c r="DL24" s="778">
        <v>2561573</v>
      </c>
      <c r="DM24" s="736"/>
      <c r="DN24" s="736"/>
      <c r="DO24" s="736"/>
      <c r="DP24" s="736"/>
      <c r="DQ24" s="736"/>
      <c r="DR24" s="736"/>
      <c r="DS24" s="736"/>
      <c r="DT24" s="736"/>
      <c r="DU24" s="736"/>
      <c r="DV24" s="779"/>
      <c r="DW24" s="780">
        <v>37.9</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884</v>
      </c>
      <c r="S25" s="681"/>
      <c r="T25" s="681"/>
      <c r="U25" s="681"/>
      <c r="V25" s="681"/>
      <c r="W25" s="681"/>
      <c r="X25" s="681"/>
      <c r="Y25" s="682"/>
      <c r="Z25" s="713">
        <v>0</v>
      </c>
      <c r="AA25" s="713"/>
      <c r="AB25" s="713"/>
      <c r="AC25" s="713"/>
      <c r="AD25" s="714" t="s">
        <v>135</v>
      </c>
      <c r="AE25" s="714"/>
      <c r="AF25" s="714"/>
      <c r="AG25" s="714"/>
      <c r="AH25" s="714"/>
      <c r="AI25" s="714"/>
      <c r="AJ25" s="714"/>
      <c r="AK25" s="714"/>
      <c r="AL25" s="683" t="s">
        <v>231</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231</v>
      </c>
      <c r="BP25" s="713"/>
      <c r="BQ25" s="713"/>
      <c r="BR25" s="713"/>
      <c r="BS25" s="686" t="s">
        <v>135</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1625529</v>
      </c>
      <c r="CS25" s="699"/>
      <c r="CT25" s="699"/>
      <c r="CU25" s="699"/>
      <c r="CV25" s="699"/>
      <c r="CW25" s="699"/>
      <c r="CX25" s="699"/>
      <c r="CY25" s="700"/>
      <c r="CZ25" s="683">
        <v>11.3</v>
      </c>
      <c r="DA25" s="701"/>
      <c r="DB25" s="701"/>
      <c r="DC25" s="702"/>
      <c r="DD25" s="686">
        <v>1519936</v>
      </c>
      <c r="DE25" s="699"/>
      <c r="DF25" s="699"/>
      <c r="DG25" s="699"/>
      <c r="DH25" s="699"/>
      <c r="DI25" s="699"/>
      <c r="DJ25" s="699"/>
      <c r="DK25" s="700"/>
      <c r="DL25" s="686">
        <v>1514177</v>
      </c>
      <c r="DM25" s="699"/>
      <c r="DN25" s="699"/>
      <c r="DO25" s="699"/>
      <c r="DP25" s="699"/>
      <c r="DQ25" s="699"/>
      <c r="DR25" s="699"/>
      <c r="DS25" s="699"/>
      <c r="DT25" s="699"/>
      <c r="DU25" s="699"/>
      <c r="DV25" s="700"/>
      <c r="DW25" s="683">
        <v>22.4</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6623284</v>
      </c>
      <c r="S26" s="681"/>
      <c r="T26" s="681"/>
      <c r="U26" s="681"/>
      <c r="V26" s="681"/>
      <c r="W26" s="681"/>
      <c r="X26" s="681"/>
      <c r="Y26" s="682"/>
      <c r="Z26" s="713">
        <v>43.8</v>
      </c>
      <c r="AA26" s="713"/>
      <c r="AB26" s="713"/>
      <c r="AC26" s="713"/>
      <c r="AD26" s="714">
        <v>6354329</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257</v>
      </c>
      <c r="BH26" s="681"/>
      <c r="BI26" s="681"/>
      <c r="BJ26" s="681"/>
      <c r="BK26" s="681"/>
      <c r="BL26" s="681"/>
      <c r="BM26" s="681"/>
      <c r="BN26" s="682"/>
      <c r="BO26" s="713" t="s">
        <v>231</v>
      </c>
      <c r="BP26" s="713"/>
      <c r="BQ26" s="713"/>
      <c r="BR26" s="713"/>
      <c r="BS26" s="686" t="s">
        <v>257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1031374</v>
      </c>
      <c r="CS26" s="681"/>
      <c r="CT26" s="681"/>
      <c r="CU26" s="681"/>
      <c r="CV26" s="681"/>
      <c r="CW26" s="681"/>
      <c r="CX26" s="681"/>
      <c r="CY26" s="682"/>
      <c r="CZ26" s="683">
        <v>7.2</v>
      </c>
      <c r="DA26" s="701"/>
      <c r="DB26" s="701"/>
      <c r="DC26" s="702"/>
      <c r="DD26" s="686">
        <v>950775</v>
      </c>
      <c r="DE26" s="681"/>
      <c r="DF26" s="681"/>
      <c r="DG26" s="681"/>
      <c r="DH26" s="681"/>
      <c r="DI26" s="681"/>
      <c r="DJ26" s="681"/>
      <c r="DK26" s="682"/>
      <c r="DL26" s="686" t="s">
        <v>231</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4224</v>
      </c>
      <c r="S27" s="681"/>
      <c r="T27" s="681"/>
      <c r="U27" s="681"/>
      <c r="V27" s="681"/>
      <c r="W27" s="681"/>
      <c r="X27" s="681"/>
      <c r="Y27" s="682"/>
      <c r="Z27" s="713">
        <v>0</v>
      </c>
      <c r="AA27" s="713"/>
      <c r="AB27" s="713"/>
      <c r="AC27" s="713"/>
      <c r="AD27" s="714">
        <v>4224</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4548172</v>
      </c>
      <c r="BH27" s="681"/>
      <c r="BI27" s="681"/>
      <c r="BJ27" s="681"/>
      <c r="BK27" s="681"/>
      <c r="BL27" s="681"/>
      <c r="BM27" s="681"/>
      <c r="BN27" s="682"/>
      <c r="BO27" s="713">
        <v>100</v>
      </c>
      <c r="BP27" s="713"/>
      <c r="BQ27" s="713"/>
      <c r="BR27" s="713"/>
      <c r="BS27" s="686">
        <v>53216</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1480916</v>
      </c>
      <c r="CS27" s="699"/>
      <c r="CT27" s="699"/>
      <c r="CU27" s="699"/>
      <c r="CV27" s="699"/>
      <c r="CW27" s="699"/>
      <c r="CX27" s="699"/>
      <c r="CY27" s="700"/>
      <c r="CZ27" s="683">
        <v>10.3</v>
      </c>
      <c r="DA27" s="701"/>
      <c r="DB27" s="701"/>
      <c r="DC27" s="702"/>
      <c r="DD27" s="686">
        <v>468979</v>
      </c>
      <c r="DE27" s="699"/>
      <c r="DF27" s="699"/>
      <c r="DG27" s="699"/>
      <c r="DH27" s="699"/>
      <c r="DI27" s="699"/>
      <c r="DJ27" s="699"/>
      <c r="DK27" s="700"/>
      <c r="DL27" s="686">
        <v>464651</v>
      </c>
      <c r="DM27" s="699"/>
      <c r="DN27" s="699"/>
      <c r="DO27" s="699"/>
      <c r="DP27" s="699"/>
      <c r="DQ27" s="699"/>
      <c r="DR27" s="699"/>
      <c r="DS27" s="699"/>
      <c r="DT27" s="699"/>
      <c r="DU27" s="699"/>
      <c r="DV27" s="700"/>
      <c r="DW27" s="683">
        <v>6.9</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47729</v>
      </c>
      <c r="S28" s="681"/>
      <c r="T28" s="681"/>
      <c r="U28" s="681"/>
      <c r="V28" s="681"/>
      <c r="W28" s="681"/>
      <c r="X28" s="681"/>
      <c r="Y28" s="682"/>
      <c r="Z28" s="713">
        <v>0.3</v>
      </c>
      <c r="AA28" s="713"/>
      <c r="AB28" s="713"/>
      <c r="AC28" s="713"/>
      <c r="AD28" s="714" t="s">
        <v>135</v>
      </c>
      <c r="AE28" s="714"/>
      <c r="AF28" s="714"/>
      <c r="AG28" s="714"/>
      <c r="AH28" s="714"/>
      <c r="AI28" s="714"/>
      <c r="AJ28" s="714"/>
      <c r="AK28" s="714"/>
      <c r="AL28" s="683" t="s">
        <v>257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598174</v>
      </c>
      <c r="CS28" s="681"/>
      <c r="CT28" s="681"/>
      <c r="CU28" s="681"/>
      <c r="CV28" s="681"/>
      <c r="CW28" s="681"/>
      <c r="CX28" s="681"/>
      <c r="CY28" s="682"/>
      <c r="CZ28" s="683">
        <v>4.2</v>
      </c>
      <c r="DA28" s="701"/>
      <c r="DB28" s="701"/>
      <c r="DC28" s="702"/>
      <c r="DD28" s="686">
        <v>582745</v>
      </c>
      <c r="DE28" s="681"/>
      <c r="DF28" s="681"/>
      <c r="DG28" s="681"/>
      <c r="DH28" s="681"/>
      <c r="DI28" s="681"/>
      <c r="DJ28" s="681"/>
      <c r="DK28" s="682"/>
      <c r="DL28" s="686">
        <v>582745</v>
      </c>
      <c r="DM28" s="681"/>
      <c r="DN28" s="681"/>
      <c r="DO28" s="681"/>
      <c r="DP28" s="681"/>
      <c r="DQ28" s="681"/>
      <c r="DR28" s="681"/>
      <c r="DS28" s="681"/>
      <c r="DT28" s="681"/>
      <c r="DU28" s="681"/>
      <c r="DV28" s="682"/>
      <c r="DW28" s="683">
        <v>8.6</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49354</v>
      </c>
      <c r="S29" s="681"/>
      <c r="T29" s="681"/>
      <c r="U29" s="681"/>
      <c r="V29" s="681"/>
      <c r="W29" s="681"/>
      <c r="X29" s="681"/>
      <c r="Y29" s="682"/>
      <c r="Z29" s="713">
        <v>0.3</v>
      </c>
      <c r="AA29" s="713"/>
      <c r="AB29" s="713"/>
      <c r="AC29" s="713"/>
      <c r="AD29" s="714">
        <v>8441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598174</v>
      </c>
      <c r="CS29" s="699"/>
      <c r="CT29" s="699"/>
      <c r="CU29" s="699"/>
      <c r="CV29" s="699"/>
      <c r="CW29" s="699"/>
      <c r="CX29" s="699"/>
      <c r="CY29" s="700"/>
      <c r="CZ29" s="683">
        <v>4.2</v>
      </c>
      <c r="DA29" s="701"/>
      <c r="DB29" s="701"/>
      <c r="DC29" s="702"/>
      <c r="DD29" s="686">
        <v>582745</v>
      </c>
      <c r="DE29" s="699"/>
      <c r="DF29" s="699"/>
      <c r="DG29" s="699"/>
      <c r="DH29" s="699"/>
      <c r="DI29" s="699"/>
      <c r="DJ29" s="699"/>
      <c r="DK29" s="700"/>
      <c r="DL29" s="686">
        <v>582745</v>
      </c>
      <c r="DM29" s="699"/>
      <c r="DN29" s="699"/>
      <c r="DO29" s="699"/>
      <c r="DP29" s="699"/>
      <c r="DQ29" s="699"/>
      <c r="DR29" s="699"/>
      <c r="DS29" s="699"/>
      <c r="DT29" s="699"/>
      <c r="DU29" s="699"/>
      <c r="DV29" s="700"/>
      <c r="DW29" s="683">
        <v>8.6</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52990</v>
      </c>
      <c r="S30" s="681"/>
      <c r="T30" s="681"/>
      <c r="U30" s="681"/>
      <c r="V30" s="681"/>
      <c r="W30" s="681"/>
      <c r="X30" s="681"/>
      <c r="Y30" s="682"/>
      <c r="Z30" s="713">
        <v>0.4</v>
      </c>
      <c r="AA30" s="713"/>
      <c r="AB30" s="713"/>
      <c r="AC30" s="713"/>
      <c r="AD30" s="714" t="s">
        <v>257</v>
      </c>
      <c r="AE30" s="714"/>
      <c r="AF30" s="714"/>
      <c r="AG30" s="714"/>
      <c r="AH30" s="714"/>
      <c r="AI30" s="714"/>
      <c r="AJ30" s="714"/>
      <c r="AK30" s="714"/>
      <c r="AL30" s="683" t="s">
        <v>231</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565185</v>
      </c>
      <c r="CS30" s="681"/>
      <c r="CT30" s="681"/>
      <c r="CU30" s="681"/>
      <c r="CV30" s="681"/>
      <c r="CW30" s="681"/>
      <c r="CX30" s="681"/>
      <c r="CY30" s="682"/>
      <c r="CZ30" s="683">
        <v>3.9</v>
      </c>
      <c r="DA30" s="701"/>
      <c r="DB30" s="701"/>
      <c r="DC30" s="702"/>
      <c r="DD30" s="686">
        <v>549756</v>
      </c>
      <c r="DE30" s="681"/>
      <c r="DF30" s="681"/>
      <c r="DG30" s="681"/>
      <c r="DH30" s="681"/>
      <c r="DI30" s="681"/>
      <c r="DJ30" s="681"/>
      <c r="DK30" s="682"/>
      <c r="DL30" s="686">
        <v>549756</v>
      </c>
      <c r="DM30" s="681"/>
      <c r="DN30" s="681"/>
      <c r="DO30" s="681"/>
      <c r="DP30" s="681"/>
      <c r="DQ30" s="681"/>
      <c r="DR30" s="681"/>
      <c r="DS30" s="681"/>
      <c r="DT30" s="681"/>
      <c r="DU30" s="681"/>
      <c r="DV30" s="682"/>
      <c r="DW30" s="683">
        <v>8.1</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4710556</v>
      </c>
      <c r="S31" s="681"/>
      <c r="T31" s="681"/>
      <c r="U31" s="681"/>
      <c r="V31" s="681"/>
      <c r="W31" s="681"/>
      <c r="X31" s="681"/>
      <c r="Y31" s="682"/>
      <c r="Z31" s="713">
        <v>31.2</v>
      </c>
      <c r="AA31" s="713"/>
      <c r="AB31" s="713"/>
      <c r="AC31" s="713"/>
      <c r="AD31" s="714" t="s">
        <v>231</v>
      </c>
      <c r="AE31" s="714"/>
      <c r="AF31" s="714"/>
      <c r="AG31" s="714"/>
      <c r="AH31" s="714"/>
      <c r="AI31" s="714"/>
      <c r="AJ31" s="714"/>
      <c r="AK31" s="714"/>
      <c r="AL31" s="683" t="s">
        <v>126</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99.3</v>
      </c>
      <c r="BH31" s="750"/>
      <c r="BI31" s="750"/>
      <c r="BJ31" s="750"/>
      <c r="BK31" s="750"/>
      <c r="BL31" s="750"/>
      <c r="BM31" s="751">
        <v>97.8</v>
      </c>
      <c r="BN31" s="750"/>
      <c r="BO31" s="750"/>
      <c r="BP31" s="750"/>
      <c r="BQ31" s="752"/>
      <c r="BR31" s="749">
        <v>99</v>
      </c>
      <c r="BS31" s="750"/>
      <c r="BT31" s="750"/>
      <c r="BU31" s="750"/>
      <c r="BV31" s="750"/>
      <c r="BW31" s="750"/>
      <c r="BX31" s="751">
        <v>97.7</v>
      </c>
      <c r="BY31" s="750"/>
      <c r="BZ31" s="750"/>
      <c r="CA31" s="750"/>
      <c r="CB31" s="752"/>
      <c r="CD31" s="767"/>
      <c r="CE31" s="768"/>
      <c r="CF31" s="719" t="s">
        <v>311</v>
      </c>
      <c r="CG31" s="720"/>
      <c r="CH31" s="720"/>
      <c r="CI31" s="720"/>
      <c r="CJ31" s="720"/>
      <c r="CK31" s="720"/>
      <c r="CL31" s="720"/>
      <c r="CM31" s="720"/>
      <c r="CN31" s="720"/>
      <c r="CO31" s="720"/>
      <c r="CP31" s="720"/>
      <c r="CQ31" s="721"/>
      <c r="CR31" s="680">
        <v>32989</v>
      </c>
      <c r="CS31" s="699"/>
      <c r="CT31" s="699"/>
      <c r="CU31" s="699"/>
      <c r="CV31" s="699"/>
      <c r="CW31" s="699"/>
      <c r="CX31" s="699"/>
      <c r="CY31" s="700"/>
      <c r="CZ31" s="683">
        <v>0.2</v>
      </c>
      <c r="DA31" s="701"/>
      <c r="DB31" s="701"/>
      <c r="DC31" s="702"/>
      <c r="DD31" s="686">
        <v>32989</v>
      </c>
      <c r="DE31" s="699"/>
      <c r="DF31" s="699"/>
      <c r="DG31" s="699"/>
      <c r="DH31" s="699"/>
      <c r="DI31" s="699"/>
      <c r="DJ31" s="699"/>
      <c r="DK31" s="700"/>
      <c r="DL31" s="686">
        <v>32989</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231</v>
      </c>
      <c r="S32" s="681"/>
      <c r="T32" s="681"/>
      <c r="U32" s="681"/>
      <c r="V32" s="681"/>
      <c r="W32" s="681"/>
      <c r="X32" s="681"/>
      <c r="Y32" s="682"/>
      <c r="Z32" s="713" t="s">
        <v>126</v>
      </c>
      <c r="AA32" s="713"/>
      <c r="AB32" s="713"/>
      <c r="AC32" s="713"/>
      <c r="AD32" s="714" t="s">
        <v>257</v>
      </c>
      <c r="AE32" s="714"/>
      <c r="AF32" s="714"/>
      <c r="AG32" s="714"/>
      <c r="AH32" s="714"/>
      <c r="AI32" s="714"/>
      <c r="AJ32" s="714"/>
      <c r="AK32" s="714"/>
      <c r="AL32" s="683" t="s">
        <v>231</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99.3</v>
      </c>
      <c r="BH32" s="699"/>
      <c r="BI32" s="699"/>
      <c r="BJ32" s="699"/>
      <c r="BK32" s="699"/>
      <c r="BL32" s="699"/>
      <c r="BM32" s="684">
        <v>98</v>
      </c>
      <c r="BN32" s="745"/>
      <c r="BO32" s="745"/>
      <c r="BP32" s="745"/>
      <c r="BQ32" s="726"/>
      <c r="BR32" s="753">
        <v>99</v>
      </c>
      <c r="BS32" s="699"/>
      <c r="BT32" s="699"/>
      <c r="BU32" s="699"/>
      <c r="BV32" s="699"/>
      <c r="BW32" s="699"/>
      <c r="BX32" s="684">
        <v>97.7</v>
      </c>
      <c r="BY32" s="745"/>
      <c r="BZ32" s="745"/>
      <c r="CA32" s="745"/>
      <c r="CB32" s="726"/>
      <c r="CD32" s="769"/>
      <c r="CE32" s="770"/>
      <c r="CF32" s="719" t="s">
        <v>315</v>
      </c>
      <c r="CG32" s="720"/>
      <c r="CH32" s="720"/>
      <c r="CI32" s="720"/>
      <c r="CJ32" s="720"/>
      <c r="CK32" s="720"/>
      <c r="CL32" s="720"/>
      <c r="CM32" s="720"/>
      <c r="CN32" s="720"/>
      <c r="CO32" s="720"/>
      <c r="CP32" s="720"/>
      <c r="CQ32" s="721"/>
      <c r="CR32" s="680" t="s">
        <v>126</v>
      </c>
      <c r="CS32" s="681"/>
      <c r="CT32" s="681"/>
      <c r="CU32" s="681"/>
      <c r="CV32" s="681"/>
      <c r="CW32" s="681"/>
      <c r="CX32" s="681"/>
      <c r="CY32" s="682"/>
      <c r="CZ32" s="683" t="s">
        <v>135</v>
      </c>
      <c r="DA32" s="701"/>
      <c r="DB32" s="701"/>
      <c r="DC32" s="702"/>
      <c r="DD32" s="686" t="s">
        <v>231</v>
      </c>
      <c r="DE32" s="681"/>
      <c r="DF32" s="681"/>
      <c r="DG32" s="681"/>
      <c r="DH32" s="681"/>
      <c r="DI32" s="681"/>
      <c r="DJ32" s="681"/>
      <c r="DK32" s="682"/>
      <c r="DL32" s="686" t="s">
        <v>126</v>
      </c>
      <c r="DM32" s="681"/>
      <c r="DN32" s="681"/>
      <c r="DO32" s="681"/>
      <c r="DP32" s="681"/>
      <c r="DQ32" s="681"/>
      <c r="DR32" s="681"/>
      <c r="DS32" s="681"/>
      <c r="DT32" s="681"/>
      <c r="DU32" s="681"/>
      <c r="DV32" s="682"/>
      <c r="DW32" s="683" t="s">
        <v>231</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743691</v>
      </c>
      <c r="S33" s="681"/>
      <c r="T33" s="681"/>
      <c r="U33" s="681"/>
      <c r="V33" s="681"/>
      <c r="W33" s="681"/>
      <c r="X33" s="681"/>
      <c r="Y33" s="682"/>
      <c r="Z33" s="713">
        <v>4.9000000000000004</v>
      </c>
      <c r="AA33" s="713"/>
      <c r="AB33" s="713"/>
      <c r="AC33" s="713"/>
      <c r="AD33" s="714" t="s">
        <v>257</v>
      </c>
      <c r="AE33" s="714"/>
      <c r="AF33" s="714"/>
      <c r="AG33" s="714"/>
      <c r="AH33" s="714"/>
      <c r="AI33" s="714"/>
      <c r="AJ33" s="714"/>
      <c r="AK33" s="714"/>
      <c r="AL33" s="683" t="s">
        <v>231</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99.2</v>
      </c>
      <c r="BH33" s="665"/>
      <c r="BI33" s="665"/>
      <c r="BJ33" s="665"/>
      <c r="BK33" s="665"/>
      <c r="BL33" s="665"/>
      <c r="BM33" s="707">
        <v>97.6</v>
      </c>
      <c r="BN33" s="665"/>
      <c r="BO33" s="665"/>
      <c r="BP33" s="665"/>
      <c r="BQ33" s="709"/>
      <c r="BR33" s="744">
        <v>99</v>
      </c>
      <c r="BS33" s="665"/>
      <c r="BT33" s="665"/>
      <c r="BU33" s="665"/>
      <c r="BV33" s="665"/>
      <c r="BW33" s="665"/>
      <c r="BX33" s="707">
        <v>97.5</v>
      </c>
      <c r="BY33" s="665"/>
      <c r="BZ33" s="665"/>
      <c r="CA33" s="665"/>
      <c r="CB33" s="709"/>
      <c r="CD33" s="719" t="s">
        <v>318</v>
      </c>
      <c r="CE33" s="720"/>
      <c r="CF33" s="720"/>
      <c r="CG33" s="720"/>
      <c r="CH33" s="720"/>
      <c r="CI33" s="720"/>
      <c r="CJ33" s="720"/>
      <c r="CK33" s="720"/>
      <c r="CL33" s="720"/>
      <c r="CM33" s="720"/>
      <c r="CN33" s="720"/>
      <c r="CO33" s="720"/>
      <c r="CP33" s="720"/>
      <c r="CQ33" s="721"/>
      <c r="CR33" s="680">
        <v>9166449</v>
      </c>
      <c r="CS33" s="699"/>
      <c r="CT33" s="699"/>
      <c r="CU33" s="699"/>
      <c r="CV33" s="699"/>
      <c r="CW33" s="699"/>
      <c r="CX33" s="699"/>
      <c r="CY33" s="700"/>
      <c r="CZ33" s="683">
        <v>63.7</v>
      </c>
      <c r="DA33" s="701"/>
      <c r="DB33" s="701"/>
      <c r="DC33" s="702"/>
      <c r="DD33" s="686">
        <v>4385454</v>
      </c>
      <c r="DE33" s="699"/>
      <c r="DF33" s="699"/>
      <c r="DG33" s="699"/>
      <c r="DH33" s="699"/>
      <c r="DI33" s="699"/>
      <c r="DJ33" s="699"/>
      <c r="DK33" s="700"/>
      <c r="DL33" s="686">
        <v>2817788</v>
      </c>
      <c r="DM33" s="699"/>
      <c r="DN33" s="699"/>
      <c r="DO33" s="699"/>
      <c r="DP33" s="699"/>
      <c r="DQ33" s="699"/>
      <c r="DR33" s="699"/>
      <c r="DS33" s="699"/>
      <c r="DT33" s="699"/>
      <c r="DU33" s="699"/>
      <c r="DV33" s="700"/>
      <c r="DW33" s="683">
        <v>41.7</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18218</v>
      </c>
      <c r="S34" s="681"/>
      <c r="T34" s="681"/>
      <c r="U34" s="681"/>
      <c r="V34" s="681"/>
      <c r="W34" s="681"/>
      <c r="X34" s="681"/>
      <c r="Y34" s="682"/>
      <c r="Z34" s="713">
        <v>0.1</v>
      </c>
      <c r="AA34" s="713"/>
      <c r="AB34" s="713"/>
      <c r="AC34" s="713"/>
      <c r="AD34" s="714">
        <v>4811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2616142</v>
      </c>
      <c r="CS34" s="681"/>
      <c r="CT34" s="681"/>
      <c r="CU34" s="681"/>
      <c r="CV34" s="681"/>
      <c r="CW34" s="681"/>
      <c r="CX34" s="681"/>
      <c r="CY34" s="682"/>
      <c r="CZ34" s="683">
        <v>18.2</v>
      </c>
      <c r="DA34" s="701"/>
      <c r="DB34" s="701"/>
      <c r="DC34" s="702"/>
      <c r="DD34" s="686">
        <v>1627097</v>
      </c>
      <c r="DE34" s="681"/>
      <c r="DF34" s="681"/>
      <c r="DG34" s="681"/>
      <c r="DH34" s="681"/>
      <c r="DI34" s="681"/>
      <c r="DJ34" s="681"/>
      <c r="DK34" s="682"/>
      <c r="DL34" s="686">
        <v>1263889</v>
      </c>
      <c r="DM34" s="681"/>
      <c r="DN34" s="681"/>
      <c r="DO34" s="681"/>
      <c r="DP34" s="681"/>
      <c r="DQ34" s="681"/>
      <c r="DR34" s="681"/>
      <c r="DS34" s="681"/>
      <c r="DT34" s="681"/>
      <c r="DU34" s="681"/>
      <c r="DV34" s="682"/>
      <c r="DW34" s="683">
        <v>18.7</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6976</v>
      </c>
      <c r="S35" s="681"/>
      <c r="T35" s="681"/>
      <c r="U35" s="681"/>
      <c r="V35" s="681"/>
      <c r="W35" s="681"/>
      <c r="X35" s="681"/>
      <c r="Y35" s="682"/>
      <c r="Z35" s="713">
        <v>0</v>
      </c>
      <c r="AA35" s="713"/>
      <c r="AB35" s="713"/>
      <c r="AC35" s="713"/>
      <c r="AD35" s="714" t="s">
        <v>231</v>
      </c>
      <c r="AE35" s="714"/>
      <c r="AF35" s="714"/>
      <c r="AG35" s="714"/>
      <c r="AH35" s="714"/>
      <c r="AI35" s="714"/>
      <c r="AJ35" s="714"/>
      <c r="AK35" s="714"/>
      <c r="AL35" s="683" t="s">
        <v>231</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27020</v>
      </c>
      <c r="CS35" s="699"/>
      <c r="CT35" s="699"/>
      <c r="CU35" s="699"/>
      <c r="CV35" s="699"/>
      <c r="CW35" s="699"/>
      <c r="CX35" s="699"/>
      <c r="CY35" s="700"/>
      <c r="CZ35" s="683">
        <v>0.2</v>
      </c>
      <c r="DA35" s="701"/>
      <c r="DB35" s="701"/>
      <c r="DC35" s="702"/>
      <c r="DD35" s="686">
        <v>21584</v>
      </c>
      <c r="DE35" s="699"/>
      <c r="DF35" s="699"/>
      <c r="DG35" s="699"/>
      <c r="DH35" s="699"/>
      <c r="DI35" s="699"/>
      <c r="DJ35" s="699"/>
      <c r="DK35" s="700"/>
      <c r="DL35" s="686">
        <v>18731</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66444</v>
      </c>
      <c r="S36" s="681"/>
      <c r="T36" s="681"/>
      <c r="U36" s="681"/>
      <c r="V36" s="681"/>
      <c r="W36" s="681"/>
      <c r="X36" s="681"/>
      <c r="Y36" s="682"/>
      <c r="Z36" s="713">
        <v>0.4</v>
      </c>
      <c r="AA36" s="713"/>
      <c r="AB36" s="713"/>
      <c r="AC36" s="713"/>
      <c r="AD36" s="714" t="s">
        <v>231</v>
      </c>
      <c r="AE36" s="714"/>
      <c r="AF36" s="714"/>
      <c r="AG36" s="714"/>
      <c r="AH36" s="714"/>
      <c r="AI36" s="714"/>
      <c r="AJ36" s="714"/>
      <c r="AK36" s="714"/>
      <c r="AL36" s="683" t="s">
        <v>231</v>
      </c>
      <c r="AM36" s="684"/>
      <c r="AN36" s="684"/>
      <c r="AO36" s="715"/>
      <c r="AP36" s="235"/>
      <c r="AQ36" s="732" t="s">
        <v>326</v>
      </c>
      <c r="AR36" s="733"/>
      <c r="AS36" s="733"/>
      <c r="AT36" s="733"/>
      <c r="AU36" s="733"/>
      <c r="AV36" s="733"/>
      <c r="AW36" s="733"/>
      <c r="AX36" s="733"/>
      <c r="AY36" s="734"/>
      <c r="AZ36" s="735">
        <v>1349869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64493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4254891</v>
      </c>
      <c r="CS36" s="681"/>
      <c r="CT36" s="681"/>
      <c r="CU36" s="681"/>
      <c r="CV36" s="681"/>
      <c r="CW36" s="681"/>
      <c r="CX36" s="681"/>
      <c r="CY36" s="682"/>
      <c r="CZ36" s="683">
        <v>29.6</v>
      </c>
      <c r="DA36" s="701"/>
      <c r="DB36" s="701"/>
      <c r="DC36" s="702"/>
      <c r="DD36" s="686">
        <v>1229180</v>
      </c>
      <c r="DE36" s="681"/>
      <c r="DF36" s="681"/>
      <c r="DG36" s="681"/>
      <c r="DH36" s="681"/>
      <c r="DI36" s="681"/>
      <c r="DJ36" s="681"/>
      <c r="DK36" s="682"/>
      <c r="DL36" s="686">
        <v>870369</v>
      </c>
      <c r="DM36" s="681"/>
      <c r="DN36" s="681"/>
      <c r="DO36" s="681"/>
      <c r="DP36" s="681"/>
      <c r="DQ36" s="681"/>
      <c r="DR36" s="681"/>
      <c r="DS36" s="681"/>
      <c r="DT36" s="681"/>
      <c r="DU36" s="681"/>
      <c r="DV36" s="682"/>
      <c r="DW36" s="683">
        <v>12.9</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872879</v>
      </c>
      <c r="S37" s="681"/>
      <c r="T37" s="681"/>
      <c r="U37" s="681"/>
      <c r="V37" s="681"/>
      <c r="W37" s="681"/>
      <c r="X37" s="681"/>
      <c r="Y37" s="682"/>
      <c r="Z37" s="713">
        <v>5.8</v>
      </c>
      <c r="AA37" s="713"/>
      <c r="AB37" s="713"/>
      <c r="AC37" s="713"/>
      <c r="AD37" s="714" t="s">
        <v>135</v>
      </c>
      <c r="AE37" s="714"/>
      <c r="AF37" s="714"/>
      <c r="AG37" s="714"/>
      <c r="AH37" s="714"/>
      <c r="AI37" s="714"/>
      <c r="AJ37" s="714"/>
      <c r="AK37" s="714"/>
      <c r="AL37" s="683" t="s">
        <v>231</v>
      </c>
      <c r="AM37" s="684"/>
      <c r="AN37" s="684"/>
      <c r="AO37" s="715"/>
      <c r="AQ37" s="723" t="s">
        <v>330</v>
      </c>
      <c r="AR37" s="724"/>
      <c r="AS37" s="724"/>
      <c r="AT37" s="724"/>
      <c r="AU37" s="724"/>
      <c r="AV37" s="724"/>
      <c r="AW37" s="724"/>
      <c r="AX37" s="724"/>
      <c r="AY37" s="725"/>
      <c r="AZ37" s="680">
        <v>469994</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45040</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676489</v>
      </c>
      <c r="CS37" s="699"/>
      <c r="CT37" s="699"/>
      <c r="CU37" s="699"/>
      <c r="CV37" s="699"/>
      <c r="CW37" s="699"/>
      <c r="CX37" s="699"/>
      <c r="CY37" s="700"/>
      <c r="CZ37" s="683">
        <v>4.7</v>
      </c>
      <c r="DA37" s="701"/>
      <c r="DB37" s="701"/>
      <c r="DC37" s="702"/>
      <c r="DD37" s="686">
        <v>676489</v>
      </c>
      <c r="DE37" s="699"/>
      <c r="DF37" s="699"/>
      <c r="DG37" s="699"/>
      <c r="DH37" s="699"/>
      <c r="DI37" s="699"/>
      <c r="DJ37" s="699"/>
      <c r="DK37" s="700"/>
      <c r="DL37" s="686">
        <v>676489</v>
      </c>
      <c r="DM37" s="699"/>
      <c r="DN37" s="699"/>
      <c r="DO37" s="699"/>
      <c r="DP37" s="699"/>
      <c r="DQ37" s="699"/>
      <c r="DR37" s="699"/>
      <c r="DS37" s="699"/>
      <c r="DT37" s="699"/>
      <c r="DU37" s="699"/>
      <c r="DV37" s="700"/>
      <c r="DW37" s="683">
        <v>10</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767004</v>
      </c>
      <c r="S38" s="681"/>
      <c r="T38" s="681"/>
      <c r="U38" s="681"/>
      <c r="V38" s="681"/>
      <c r="W38" s="681"/>
      <c r="X38" s="681"/>
      <c r="Y38" s="682"/>
      <c r="Z38" s="713">
        <v>5.0999999999999996</v>
      </c>
      <c r="AA38" s="713"/>
      <c r="AB38" s="713"/>
      <c r="AC38" s="713"/>
      <c r="AD38" s="714">
        <v>14</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71486</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3449</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808389</v>
      </c>
      <c r="CS38" s="681"/>
      <c r="CT38" s="681"/>
      <c r="CU38" s="681"/>
      <c r="CV38" s="681"/>
      <c r="CW38" s="681"/>
      <c r="CX38" s="681"/>
      <c r="CY38" s="682"/>
      <c r="CZ38" s="683">
        <v>5.6</v>
      </c>
      <c r="DA38" s="701"/>
      <c r="DB38" s="701"/>
      <c r="DC38" s="702"/>
      <c r="DD38" s="686">
        <v>653779</v>
      </c>
      <c r="DE38" s="681"/>
      <c r="DF38" s="681"/>
      <c r="DG38" s="681"/>
      <c r="DH38" s="681"/>
      <c r="DI38" s="681"/>
      <c r="DJ38" s="681"/>
      <c r="DK38" s="682"/>
      <c r="DL38" s="686">
        <v>648179</v>
      </c>
      <c r="DM38" s="681"/>
      <c r="DN38" s="681"/>
      <c r="DO38" s="681"/>
      <c r="DP38" s="681"/>
      <c r="DQ38" s="681"/>
      <c r="DR38" s="681"/>
      <c r="DS38" s="681"/>
      <c r="DT38" s="681"/>
      <c r="DU38" s="681"/>
      <c r="DV38" s="682"/>
      <c r="DW38" s="683">
        <v>9.6</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1143400</v>
      </c>
      <c r="S39" s="681"/>
      <c r="T39" s="681"/>
      <c r="U39" s="681"/>
      <c r="V39" s="681"/>
      <c r="W39" s="681"/>
      <c r="X39" s="681"/>
      <c r="Y39" s="682"/>
      <c r="Z39" s="713">
        <v>7.6</v>
      </c>
      <c r="AA39" s="713"/>
      <c r="AB39" s="713"/>
      <c r="AC39" s="713"/>
      <c r="AD39" s="714" t="s">
        <v>231</v>
      </c>
      <c r="AE39" s="714"/>
      <c r="AF39" s="714"/>
      <c r="AG39" s="714"/>
      <c r="AH39" s="714"/>
      <c r="AI39" s="714"/>
      <c r="AJ39" s="714"/>
      <c r="AK39" s="714"/>
      <c r="AL39" s="683" t="s">
        <v>231</v>
      </c>
      <c r="AM39" s="684"/>
      <c r="AN39" s="684"/>
      <c r="AO39" s="715"/>
      <c r="AQ39" s="723" t="s">
        <v>338</v>
      </c>
      <c r="AR39" s="724"/>
      <c r="AS39" s="724"/>
      <c r="AT39" s="724"/>
      <c r="AU39" s="724"/>
      <c r="AV39" s="724"/>
      <c r="AW39" s="724"/>
      <c r="AX39" s="724"/>
      <c r="AY39" s="725"/>
      <c r="AZ39" s="680" t="s">
        <v>231</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5699</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634497</v>
      </c>
      <c r="CS39" s="699"/>
      <c r="CT39" s="699"/>
      <c r="CU39" s="699"/>
      <c r="CV39" s="699"/>
      <c r="CW39" s="699"/>
      <c r="CX39" s="699"/>
      <c r="CY39" s="700"/>
      <c r="CZ39" s="683">
        <v>4.4000000000000004</v>
      </c>
      <c r="DA39" s="701"/>
      <c r="DB39" s="701"/>
      <c r="DC39" s="702"/>
      <c r="DD39" s="686">
        <v>633304</v>
      </c>
      <c r="DE39" s="699"/>
      <c r="DF39" s="699"/>
      <c r="DG39" s="699"/>
      <c r="DH39" s="699"/>
      <c r="DI39" s="699"/>
      <c r="DJ39" s="699"/>
      <c r="DK39" s="700"/>
      <c r="DL39" s="686" t="s">
        <v>231</v>
      </c>
      <c r="DM39" s="699"/>
      <c r="DN39" s="699"/>
      <c r="DO39" s="699"/>
      <c r="DP39" s="699"/>
      <c r="DQ39" s="699"/>
      <c r="DR39" s="699"/>
      <c r="DS39" s="699"/>
      <c r="DT39" s="699"/>
      <c r="DU39" s="699"/>
      <c r="DV39" s="700"/>
      <c r="DW39" s="683" t="s">
        <v>231</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231</v>
      </c>
      <c r="AA40" s="713"/>
      <c r="AB40" s="713"/>
      <c r="AC40" s="713"/>
      <c r="AD40" s="714" t="s">
        <v>231</v>
      </c>
      <c r="AE40" s="714"/>
      <c r="AF40" s="714"/>
      <c r="AG40" s="714"/>
      <c r="AH40" s="714"/>
      <c r="AI40" s="714"/>
      <c r="AJ40" s="714"/>
      <c r="AK40" s="714"/>
      <c r="AL40" s="683" t="s">
        <v>126</v>
      </c>
      <c r="AM40" s="684"/>
      <c r="AN40" s="684"/>
      <c r="AO40" s="715"/>
      <c r="AQ40" s="723" t="s">
        <v>342</v>
      </c>
      <c r="AR40" s="724"/>
      <c r="AS40" s="724"/>
      <c r="AT40" s="724"/>
      <c r="AU40" s="724"/>
      <c r="AV40" s="724"/>
      <c r="AW40" s="724"/>
      <c r="AX40" s="724"/>
      <c r="AY40" s="725"/>
      <c r="AZ40" s="680" t="s">
        <v>231</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118</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825510</v>
      </c>
      <c r="CS40" s="681"/>
      <c r="CT40" s="681"/>
      <c r="CU40" s="681"/>
      <c r="CV40" s="681"/>
      <c r="CW40" s="681"/>
      <c r="CX40" s="681"/>
      <c r="CY40" s="682"/>
      <c r="CZ40" s="683">
        <v>5.7</v>
      </c>
      <c r="DA40" s="701"/>
      <c r="DB40" s="701"/>
      <c r="DC40" s="702"/>
      <c r="DD40" s="686">
        <v>220510</v>
      </c>
      <c r="DE40" s="681"/>
      <c r="DF40" s="681"/>
      <c r="DG40" s="681"/>
      <c r="DH40" s="681"/>
      <c r="DI40" s="681"/>
      <c r="DJ40" s="681"/>
      <c r="DK40" s="682"/>
      <c r="DL40" s="686">
        <v>16620</v>
      </c>
      <c r="DM40" s="681"/>
      <c r="DN40" s="681"/>
      <c r="DO40" s="681"/>
      <c r="DP40" s="681"/>
      <c r="DQ40" s="681"/>
      <c r="DR40" s="681"/>
      <c r="DS40" s="681"/>
      <c r="DT40" s="681"/>
      <c r="DU40" s="681"/>
      <c r="DV40" s="682"/>
      <c r="DW40" s="683">
        <v>0.2</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231</v>
      </c>
      <c r="AE41" s="714"/>
      <c r="AF41" s="714"/>
      <c r="AG41" s="714"/>
      <c r="AH41" s="714"/>
      <c r="AI41" s="714"/>
      <c r="AJ41" s="714"/>
      <c r="AK41" s="714"/>
      <c r="AL41" s="683" t="s">
        <v>231</v>
      </c>
      <c r="AM41" s="684"/>
      <c r="AN41" s="684"/>
      <c r="AO41" s="715"/>
      <c r="AQ41" s="723" t="s">
        <v>347</v>
      </c>
      <c r="AR41" s="724"/>
      <c r="AS41" s="724"/>
      <c r="AT41" s="724"/>
      <c r="AU41" s="724"/>
      <c r="AV41" s="724"/>
      <c r="AW41" s="724"/>
      <c r="AX41" s="724"/>
      <c r="AY41" s="725"/>
      <c r="AZ41" s="680">
        <v>169243</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231</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390000</v>
      </c>
      <c r="S42" s="681"/>
      <c r="T42" s="681"/>
      <c r="U42" s="681"/>
      <c r="V42" s="681"/>
      <c r="W42" s="681"/>
      <c r="X42" s="681"/>
      <c r="Y42" s="682"/>
      <c r="Z42" s="713">
        <v>2.6</v>
      </c>
      <c r="AA42" s="713"/>
      <c r="AB42" s="713"/>
      <c r="AC42" s="713"/>
      <c r="AD42" s="714" t="s">
        <v>231</v>
      </c>
      <c r="AE42" s="714"/>
      <c r="AF42" s="714"/>
      <c r="AG42" s="714"/>
      <c r="AH42" s="714"/>
      <c r="AI42" s="714"/>
      <c r="AJ42" s="714"/>
      <c r="AK42" s="714"/>
      <c r="AL42" s="683" t="s">
        <v>135</v>
      </c>
      <c r="AM42" s="684"/>
      <c r="AN42" s="684"/>
      <c r="AO42" s="715"/>
      <c r="AQ42" s="716" t="s">
        <v>351</v>
      </c>
      <c r="AR42" s="717"/>
      <c r="AS42" s="717"/>
      <c r="AT42" s="717"/>
      <c r="AU42" s="717"/>
      <c r="AV42" s="717"/>
      <c r="AW42" s="717"/>
      <c r="AX42" s="717"/>
      <c r="AY42" s="718"/>
      <c r="AZ42" s="664">
        <v>639146</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304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1517878</v>
      </c>
      <c r="CS42" s="681"/>
      <c r="CT42" s="681"/>
      <c r="CU42" s="681"/>
      <c r="CV42" s="681"/>
      <c r="CW42" s="681"/>
      <c r="CX42" s="681"/>
      <c r="CY42" s="682"/>
      <c r="CZ42" s="683">
        <v>10.5</v>
      </c>
      <c r="DA42" s="684"/>
      <c r="DB42" s="684"/>
      <c r="DC42" s="685"/>
      <c r="DD42" s="686">
        <v>507134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15106749</v>
      </c>
      <c r="S43" s="703"/>
      <c r="T43" s="703"/>
      <c r="U43" s="703"/>
      <c r="V43" s="703"/>
      <c r="W43" s="703"/>
      <c r="X43" s="703"/>
      <c r="Y43" s="704"/>
      <c r="Z43" s="705">
        <v>100</v>
      </c>
      <c r="AA43" s="705"/>
      <c r="AB43" s="705"/>
      <c r="AC43" s="705"/>
      <c r="AD43" s="706">
        <v>6371819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16502</v>
      </c>
      <c r="CS43" s="699"/>
      <c r="CT43" s="699"/>
      <c r="CU43" s="699"/>
      <c r="CV43" s="699"/>
      <c r="CW43" s="699"/>
      <c r="CX43" s="699"/>
      <c r="CY43" s="700"/>
      <c r="CZ43" s="683">
        <v>0.1</v>
      </c>
      <c r="DA43" s="701"/>
      <c r="DB43" s="701"/>
      <c r="DC43" s="702"/>
      <c r="DD43" s="686">
        <v>16502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1488122</v>
      </c>
      <c r="CS44" s="681"/>
      <c r="CT44" s="681"/>
      <c r="CU44" s="681"/>
      <c r="CV44" s="681"/>
      <c r="CW44" s="681"/>
      <c r="CX44" s="681"/>
      <c r="CY44" s="682"/>
      <c r="CZ44" s="683">
        <v>10.3</v>
      </c>
      <c r="DA44" s="684"/>
      <c r="DB44" s="684"/>
      <c r="DC44" s="685"/>
      <c r="DD44" s="686">
        <v>507134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391077</v>
      </c>
      <c r="CS45" s="699"/>
      <c r="CT45" s="699"/>
      <c r="CU45" s="699"/>
      <c r="CV45" s="699"/>
      <c r="CW45" s="699"/>
      <c r="CX45" s="699"/>
      <c r="CY45" s="700"/>
      <c r="CZ45" s="683">
        <v>2.7</v>
      </c>
      <c r="DA45" s="701"/>
      <c r="DB45" s="701"/>
      <c r="DC45" s="702"/>
      <c r="DD45" s="686">
        <v>77336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1097045</v>
      </c>
      <c r="CS46" s="681"/>
      <c r="CT46" s="681"/>
      <c r="CU46" s="681"/>
      <c r="CV46" s="681"/>
      <c r="CW46" s="681"/>
      <c r="CX46" s="681"/>
      <c r="CY46" s="682"/>
      <c r="CZ46" s="683">
        <v>7.6</v>
      </c>
      <c r="DA46" s="684"/>
      <c r="DB46" s="684"/>
      <c r="DC46" s="685"/>
      <c r="DD46" s="686">
        <v>429798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29756</v>
      </c>
      <c r="CS47" s="699"/>
      <c r="CT47" s="699"/>
      <c r="CU47" s="699"/>
      <c r="CV47" s="699"/>
      <c r="CW47" s="699"/>
      <c r="CX47" s="699"/>
      <c r="CY47" s="700"/>
      <c r="CZ47" s="683">
        <v>0.2</v>
      </c>
      <c r="DA47" s="701"/>
      <c r="DB47" s="701"/>
      <c r="DC47" s="702"/>
      <c r="DD47" s="686" t="s">
        <v>257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257</v>
      </c>
      <c r="CS48" s="681"/>
      <c r="CT48" s="681"/>
      <c r="CU48" s="681"/>
      <c r="CV48" s="681"/>
      <c r="CW48" s="681"/>
      <c r="CX48" s="681"/>
      <c r="CY48" s="682"/>
      <c r="CZ48" s="683" t="s">
        <v>257</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14388946</v>
      </c>
      <c r="CS49" s="665"/>
      <c r="CT49" s="665"/>
      <c r="CU49" s="665"/>
      <c r="CV49" s="665"/>
      <c r="CW49" s="665"/>
      <c r="CX49" s="665"/>
      <c r="CY49" s="666"/>
      <c r="CZ49" s="667">
        <v>100</v>
      </c>
      <c r="DA49" s="668"/>
      <c r="DB49" s="668"/>
      <c r="DC49" s="669"/>
      <c r="DD49" s="670">
        <v>7464248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Woj4Cll30w/d3vigyJ5kEf6HeC1yhaDC1ZULMRzGNNAJqDOMHR89X4Lr7yApvZHwraGIh0mzYy9CxJoMbhCBQ==" saltValue="UX0gw3v29TENvKU5gCJF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20" sqref="AK20:AO2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15058</v>
      </c>
      <c r="R7" s="1200"/>
      <c r="S7" s="1200"/>
      <c r="T7" s="1200"/>
      <c r="U7" s="1200"/>
      <c r="V7" s="1200">
        <v>14340</v>
      </c>
      <c r="W7" s="1200"/>
      <c r="X7" s="1200"/>
      <c r="Y7" s="1200"/>
      <c r="Z7" s="1200"/>
      <c r="AA7" s="1200">
        <f>+Q7-V7</f>
        <v>718</v>
      </c>
      <c r="AB7" s="1200"/>
      <c r="AC7" s="1200"/>
      <c r="AD7" s="1200"/>
      <c r="AE7" s="1201"/>
      <c r="AF7" s="1202">
        <v>548</v>
      </c>
      <c r="AG7" s="1203"/>
      <c r="AH7" s="1203"/>
      <c r="AI7" s="1203"/>
      <c r="AJ7" s="1204"/>
      <c r="AK7" s="1186">
        <v>66</v>
      </c>
      <c r="AL7" s="1187"/>
      <c r="AM7" s="1187"/>
      <c r="AN7" s="1187"/>
      <c r="AO7" s="1187"/>
      <c r="AP7" s="1187">
        <v>7904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153</v>
      </c>
      <c r="R8" s="1139"/>
      <c r="S8" s="1139"/>
      <c r="T8" s="1139"/>
      <c r="U8" s="1139"/>
      <c r="V8" s="1139">
        <v>153</v>
      </c>
      <c r="W8" s="1139"/>
      <c r="X8" s="1139"/>
      <c r="Y8" s="1139"/>
      <c r="Z8" s="1139"/>
      <c r="AA8" s="1139">
        <f>+Q8-V8</f>
        <v>0</v>
      </c>
      <c r="AB8" s="1139"/>
      <c r="AC8" s="1139"/>
      <c r="AD8" s="1139"/>
      <c r="AE8" s="1140"/>
      <c r="AF8" s="1114">
        <v>0</v>
      </c>
      <c r="AG8" s="1115"/>
      <c r="AH8" s="1115"/>
      <c r="AI8" s="1115"/>
      <c r="AJ8" s="1116"/>
      <c r="AK8" s="1181">
        <v>105</v>
      </c>
      <c r="AL8" s="1182"/>
      <c r="AM8" s="1182"/>
      <c r="AN8" s="1182"/>
      <c r="AO8" s="1182"/>
      <c r="AP8" s="1182">
        <v>69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15107</v>
      </c>
      <c r="R23" s="1164"/>
      <c r="S23" s="1164"/>
      <c r="T23" s="1164"/>
      <c r="U23" s="1164"/>
      <c r="V23" s="1164">
        <v>14389</v>
      </c>
      <c r="W23" s="1164"/>
      <c r="X23" s="1164"/>
      <c r="Y23" s="1164"/>
      <c r="Z23" s="1164"/>
      <c r="AA23" s="1164">
        <v>718</v>
      </c>
      <c r="AB23" s="1164"/>
      <c r="AC23" s="1164"/>
      <c r="AD23" s="1164"/>
      <c r="AE23" s="1165"/>
      <c r="AF23" s="1166">
        <v>548</v>
      </c>
      <c r="AG23" s="1164"/>
      <c r="AH23" s="1164"/>
      <c r="AI23" s="1164"/>
      <c r="AJ23" s="1167"/>
      <c r="AK23" s="1168"/>
      <c r="AL23" s="1169"/>
      <c r="AM23" s="1169"/>
      <c r="AN23" s="1169"/>
      <c r="AO23" s="1169"/>
      <c r="AP23" s="1164">
        <f>+AP7+AP8</f>
        <v>7973</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2684</v>
      </c>
      <c r="R28" s="1149"/>
      <c r="S28" s="1149"/>
      <c r="T28" s="1149"/>
      <c r="U28" s="1149"/>
      <c r="V28" s="1149">
        <v>2620</v>
      </c>
      <c r="W28" s="1149"/>
      <c r="X28" s="1149"/>
      <c r="Y28" s="1149"/>
      <c r="Z28" s="1149"/>
      <c r="AA28" s="1149">
        <v>64</v>
      </c>
      <c r="AB28" s="1149"/>
      <c r="AC28" s="1149"/>
      <c r="AD28" s="1149"/>
      <c r="AE28" s="1150"/>
      <c r="AF28" s="1151">
        <v>64</v>
      </c>
      <c r="AG28" s="1149"/>
      <c r="AH28" s="1149"/>
      <c r="AI28" s="1149"/>
      <c r="AJ28" s="1152"/>
      <c r="AK28" s="1153">
        <v>153</v>
      </c>
      <c r="AL28" s="1141"/>
      <c r="AM28" s="1141"/>
      <c r="AN28" s="1141"/>
      <c r="AO28" s="1141"/>
      <c r="AP28" s="1141" t="s">
        <v>591</v>
      </c>
      <c r="AQ28" s="1141"/>
      <c r="AR28" s="1141"/>
      <c r="AS28" s="1141"/>
      <c r="AT28" s="1141"/>
      <c r="AU28" s="1141" t="s">
        <v>591</v>
      </c>
      <c r="AV28" s="1141"/>
      <c r="AW28" s="1141"/>
      <c r="AX28" s="1141"/>
      <c r="AY28" s="1141"/>
      <c r="AZ28" s="1142" t="s">
        <v>591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289</v>
      </c>
      <c r="R29" s="1139"/>
      <c r="S29" s="1139"/>
      <c r="T29" s="1139"/>
      <c r="U29" s="1139"/>
      <c r="V29" s="1139">
        <v>287</v>
      </c>
      <c r="W29" s="1139"/>
      <c r="X29" s="1139"/>
      <c r="Y29" s="1139"/>
      <c r="Z29" s="1139"/>
      <c r="AA29" s="1139">
        <v>2</v>
      </c>
      <c r="AB29" s="1139"/>
      <c r="AC29" s="1139"/>
      <c r="AD29" s="1139"/>
      <c r="AE29" s="1140"/>
      <c r="AF29" s="1114">
        <v>2</v>
      </c>
      <c r="AG29" s="1115"/>
      <c r="AH29" s="1115"/>
      <c r="AI29" s="1115"/>
      <c r="AJ29" s="1116"/>
      <c r="AK29" s="1075">
        <v>59</v>
      </c>
      <c r="AL29" s="1066"/>
      <c r="AM29" s="1066"/>
      <c r="AN29" s="1066"/>
      <c r="AO29" s="1066"/>
      <c r="AP29" s="1066" t="s">
        <v>591</v>
      </c>
      <c r="AQ29" s="1066"/>
      <c r="AR29" s="1066"/>
      <c r="AS29" s="1066"/>
      <c r="AT29" s="1066"/>
      <c r="AU29" s="1066" t="s">
        <v>591</v>
      </c>
      <c r="AV29" s="1066"/>
      <c r="AW29" s="1066"/>
      <c r="AX29" s="1066"/>
      <c r="AY29" s="1066"/>
      <c r="AZ29" s="1137" t="s">
        <v>591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2389</v>
      </c>
      <c r="R30" s="1139"/>
      <c r="S30" s="1139"/>
      <c r="T30" s="1139"/>
      <c r="U30" s="1139"/>
      <c r="V30" s="1139">
        <v>2304</v>
      </c>
      <c r="W30" s="1139"/>
      <c r="X30" s="1139"/>
      <c r="Y30" s="1139"/>
      <c r="Z30" s="1139"/>
      <c r="AA30" s="1139">
        <v>85</v>
      </c>
      <c r="AB30" s="1139"/>
      <c r="AC30" s="1139"/>
      <c r="AD30" s="1139"/>
      <c r="AE30" s="1140"/>
      <c r="AF30" s="1114">
        <v>85</v>
      </c>
      <c r="AG30" s="1115"/>
      <c r="AH30" s="1115"/>
      <c r="AI30" s="1115"/>
      <c r="AJ30" s="1116"/>
      <c r="AK30" s="1075">
        <v>356</v>
      </c>
      <c r="AL30" s="1066"/>
      <c r="AM30" s="1066"/>
      <c r="AN30" s="1066"/>
      <c r="AO30" s="1066"/>
      <c r="AP30" s="1066" t="s">
        <v>591</v>
      </c>
      <c r="AQ30" s="1066"/>
      <c r="AR30" s="1066"/>
      <c r="AS30" s="1066"/>
      <c r="AT30" s="1066"/>
      <c r="AU30" s="1066" t="s">
        <v>591</v>
      </c>
      <c r="AV30" s="1066"/>
      <c r="AW30" s="1066"/>
      <c r="AX30" s="1066"/>
      <c r="AY30" s="1066"/>
      <c r="AZ30" s="1137" t="s">
        <v>591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533</v>
      </c>
      <c r="R31" s="1139"/>
      <c r="S31" s="1139"/>
      <c r="T31" s="1139"/>
      <c r="U31" s="1139"/>
      <c r="V31" s="1139">
        <v>478</v>
      </c>
      <c r="W31" s="1139"/>
      <c r="X31" s="1139"/>
      <c r="Y31" s="1139"/>
      <c r="Z31" s="1139"/>
      <c r="AA31" s="1139">
        <v>55</v>
      </c>
      <c r="AB31" s="1139"/>
      <c r="AC31" s="1139"/>
      <c r="AD31" s="1139"/>
      <c r="AE31" s="1140"/>
      <c r="AF31" s="1114">
        <v>1262</v>
      </c>
      <c r="AG31" s="1115"/>
      <c r="AH31" s="1115"/>
      <c r="AI31" s="1115"/>
      <c r="AJ31" s="1116"/>
      <c r="AK31" s="1075">
        <v>17</v>
      </c>
      <c r="AL31" s="1066"/>
      <c r="AM31" s="1066"/>
      <c r="AN31" s="1066"/>
      <c r="AO31" s="1066"/>
      <c r="AP31" s="1066">
        <v>732</v>
      </c>
      <c r="AQ31" s="1066"/>
      <c r="AR31" s="1066"/>
      <c r="AS31" s="1066"/>
      <c r="AT31" s="1066"/>
      <c r="AU31" s="1066">
        <v>13</v>
      </c>
      <c r="AV31" s="1066"/>
      <c r="AW31" s="1066"/>
      <c r="AX31" s="1066"/>
      <c r="AY31" s="1066"/>
      <c r="AZ31" s="1137" t="s">
        <v>591</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735</v>
      </c>
      <c r="R32" s="1139"/>
      <c r="S32" s="1139"/>
      <c r="T32" s="1139"/>
      <c r="U32" s="1139"/>
      <c r="V32" s="1139">
        <v>702</v>
      </c>
      <c r="W32" s="1139"/>
      <c r="X32" s="1139"/>
      <c r="Y32" s="1139"/>
      <c r="Z32" s="1139"/>
      <c r="AA32" s="1139">
        <v>34</v>
      </c>
      <c r="AB32" s="1139"/>
      <c r="AC32" s="1139"/>
      <c r="AD32" s="1139"/>
      <c r="AE32" s="1140"/>
      <c r="AF32" s="1114">
        <v>154</v>
      </c>
      <c r="AG32" s="1115"/>
      <c r="AH32" s="1115"/>
      <c r="AI32" s="1115"/>
      <c r="AJ32" s="1116"/>
      <c r="AK32" s="1075">
        <v>470</v>
      </c>
      <c r="AL32" s="1066"/>
      <c r="AM32" s="1066"/>
      <c r="AN32" s="1066"/>
      <c r="AO32" s="1066"/>
      <c r="AP32" s="1066">
        <v>4549</v>
      </c>
      <c r="AQ32" s="1066"/>
      <c r="AR32" s="1066"/>
      <c r="AS32" s="1066"/>
      <c r="AT32" s="1066"/>
      <c r="AU32" s="1066">
        <v>3112</v>
      </c>
      <c r="AV32" s="1066"/>
      <c r="AW32" s="1066"/>
      <c r="AX32" s="1066"/>
      <c r="AY32" s="1066"/>
      <c r="AZ32" s="1137" t="s">
        <v>591</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1568</v>
      </c>
      <c r="AG63" s="1054"/>
      <c r="AH63" s="1054"/>
      <c r="AI63" s="1054"/>
      <c r="AJ63" s="1125"/>
      <c r="AK63" s="1126"/>
      <c r="AL63" s="1058"/>
      <c r="AM63" s="1058"/>
      <c r="AN63" s="1058"/>
      <c r="AO63" s="1058"/>
      <c r="AP63" s="1054">
        <f>+AP31+AP32</f>
        <v>5281</v>
      </c>
      <c r="AQ63" s="1054"/>
      <c r="AR63" s="1054"/>
      <c r="AS63" s="1054"/>
      <c r="AT63" s="1054"/>
      <c r="AU63" s="1054">
        <f>+AU31+AU32</f>
        <v>3125</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3511</v>
      </c>
      <c r="R68" s="1077"/>
      <c r="S68" s="1077"/>
      <c r="T68" s="1077"/>
      <c r="U68" s="1077"/>
      <c r="V68" s="1077">
        <v>3418</v>
      </c>
      <c r="W68" s="1077"/>
      <c r="X68" s="1077"/>
      <c r="Y68" s="1077"/>
      <c r="Z68" s="1077"/>
      <c r="AA68" s="1077">
        <v>92</v>
      </c>
      <c r="AB68" s="1077"/>
      <c r="AC68" s="1077"/>
      <c r="AD68" s="1077"/>
      <c r="AE68" s="1077"/>
      <c r="AF68" s="1077">
        <v>92</v>
      </c>
      <c r="AG68" s="1077"/>
      <c r="AH68" s="1077"/>
      <c r="AI68" s="1077"/>
      <c r="AJ68" s="1077"/>
      <c r="AK68" s="1077">
        <v>99</v>
      </c>
      <c r="AL68" s="1077"/>
      <c r="AM68" s="1077"/>
      <c r="AN68" s="1077"/>
      <c r="AO68" s="1077"/>
      <c r="AP68" s="1077">
        <v>2661</v>
      </c>
      <c r="AQ68" s="1077"/>
      <c r="AR68" s="1077"/>
      <c r="AS68" s="1077"/>
      <c r="AT68" s="1077"/>
      <c r="AU68" s="1077">
        <v>654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4</v>
      </c>
      <c r="R69" s="1066"/>
      <c r="S69" s="1066"/>
      <c r="T69" s="1066"/>
      <c r="U69" s="1066"/>
      <c r="V69" s="1066">
        <v>3</v>
      </c>
      <c r="W69" s="1066"/>
      <c r="X69" s="1066"/>
      <c r="Y69" s="1066"/>
      <c r="Z69" s="1066"/>
      <c r="AA69" s="1066">
        <v>1</v>
      </c>
      <c r="AB69" s="1066"/>
      <c r="AC69" s="1066"/>
      <c r="AD69" s="1066"/>
      <c r="AE69" s="1066"/>
      <c r="AF69" s="1066">
        <v>1</v>
      </c>
      <c r="AG69" s="1066"/>
      <c r="AH69" s="1066"/>
      <c r="AI69" s="1066"/>
      <c r="AJ69" s="1066"/>
      <c r="AK69" s="1066">
        <v>0</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7831</v>
      </c>
      <c r="R70" s="1066"/>
      <c r="S70" s="1066"/>
      <c r="T70" s="1066"/>
      <c r="U70" s="1066"/>
      <c r="V70" s="1066">
        <v>7620</v>
      </c>
      <c r="W70" s="1066"/>
      <c r="X70" s="1066"/>
      <c r="Y70" s="1066"/>
      <c r="Z70" s="1066"/>
      <c r="AA70" s="1066">
        <v>210</v>
      </c>
      <c r="AB70" s="1066"/>
      <c r="AC70" s="1066"/>
      <c r="AD70" s="1066"/>
      <c r="AE70" s="1066"/>
      <c r="AF70" s="1066">
        <v>210</v>
      </c>
      <c r="AG70" s="1066"/>
      <c r="AH70" s="1066"/>
      <c r="AI70" s="1066"/>
      <c r="AJ70" s="1066"/>
      <c r="AK70" s="1066">
        <v>29</v>
      </c>
      <c r="AL70" s="1066"/>
      <c r="AM70" s="1066"/>
      <c r="AN70" s="1066"/>
      <c r="AO70" s="1066"/>
      <c r="AP70" s="1066" t="s">
        <v>591</v>
      </c>
      <c r="AQ70" s="1066"/>
      <c r="AR70" s="1066"/>
      <c r="AS70" s="1066"/>
      <c r="AT70" s="1066"/>
      <c r="AU70" s="1066" t="s">
        <v>591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20</v>
      </c>
      <c r="R71" s="1066"/>
      <c r="S71" s="1066"/>
      <c r="T71" s="1066"/>
      <c r="U71" s="1066"/>
      <c r="V71" s="1066">
        <v>14</v>
      </c>
      <c r="W71" s="1066"/>
      <c r="X71" s="1066"/>
      <c r="Y71" s="1066"/>
      <c r="Z71" s="1066"/>
      <c r="AA71" s="1066">
        <v>6</v>
      </c>
      <c r="AB71" s="1066"/>
      <c r="AC71" s="1066"/>
      <c r="AD71" s="1066"/>
      <c r="AE71" s="1066"/>
      <c r="AF71" s="1066">
        <v>6</v>
      </c>
      <c r="AG71" s="1066"/>
      <c r="AH71" s="1066"/>
      <c r="AI71" s="1066"/>
      <c r="AJ71" s="1066"/>
      <c r="AK71" s="1066">
        <v>2</v>
      </c>
      <c r="AL71" s="1066"/>
      <c r="AM71" s="1066"/>
      <c r="AN71" s="1066"/>
      <c r="AO71" s="1066"/>
      <c r="AP71" s="1066" t="s">
        <v>591</v>
      </c>
      <c r="AQ71" s="1066"/>
      <c r="AR71" s="1066"/>
      <c r="AS71" s="1066"/>
      <c r="AT71" s="1066"/>
      <c r="AU71" s="1066" t="s">
        <v>591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141</v>
      </c>
      <c r="R72" s="1066"/>
      <c r="S72" s="1066"/>
      <c r="T72" s="1066"/>
      <c r="U72" s="1066"/>
      <c r="V72" s="1066">
        <v>132</v>
      </c>
      <c r="W72" s="1066"/>
      <c r="X72" s="1066"/>
      <c r="Y72" s="1066"/>
      <c r="Z72" s="1066"/>
      <c r="AA72" s="1066">
        <v>10</v>
      </c>
      <c r="AB72" s="1066"/>
      <c r="AC72" s="1066"/>
      <c r="AD72" s="1066"/>
      <c r="AE72" s="1066"/>
      <c r="AF72" s="1066">
        <v>10</v>
      </c>
      <c r="AG72" s="1066"/>
      <c r="AH72" s="1066"/>
      <c r="AI72" s="1066"/>
      <c r="AJ72" s="1066"/>
      <c r="AK72" s="1066">
        <v>19</v>
      </c>
      <c r="AL72" s="1066"/>
      <c r="AM72" s="1066"/>
      <c r="AN72" s="1066"/>
      <c r="AO72" s="1066"/>
      <c r="AP72" s="1066" t="s">
        <v>591</v>
      </c>
      <c r="AQ72" s="1066"/>
      <c r="AR72" s="1066"/>
      <c r="AS72" s="1066"/>
      <c r="AT72" s="1066"/>
      <c r="AU72" s="1066" t="s">
        <v>591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221588</v>
      </c>
      <c r="R73" s="1066"/>
      <c r="S73" s="1066"/>
      <c r="T73" s="1066"/>
      <c r="U73" s="1066"/>
      <c r="V73" s="1066">
        <v>209994</v>
      </c>
      <c r="W73" s="1066"/>
      <c r="X73" s="1066"/>
      <c r="Y73" s="1066"/>
      <c r="Z73" s="1066"/>
      <c r="AA73" s="1066">
        <v>11594</v>
      </c>
      <c r="AB73" s="1066"/>
      <c r="AC73" s="1066"/>
      <c r="AD73" s="1066"/>
      <c r="AE73" s="1066"/>
      <c r="AF73" s="1066">
        <v>11594</v>
      </c>
      <c r="AG73" s="1066"/>
      <c r="AH73" s="1066"/>
      <c r="AI73" s="1066"/>
      <c r="AJ73" s="1066"/>
      <c r="AK73" s="1066">
        <v>0</v>
      </c>
      <c r="AL73" s="1066"/>
      <c r="AM73" s="1066"/>
      <c r="AN73" s="1066"/>
      <c r="AO73" s="1066"/>
      <c r="AP73" s="1066" t="s">
        <v>591</v>
      </c>
      <c r="AQ73" s="1066"/>
      <c r="AR73" s="1066"/>
      <c r="AS73" s="1066"/>
      <c r="AT73" s="1066"/>
      <c r="AU73" s="1066" t="s">
        <v>591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+AF68+AF69+AF70+AF71+AF72+AF73</f>
        <v>11913</v>
      </c>
      <c r="AG88" s="1054"/>
      <c r="AH88" s="1054"/>
      <c r="AI88" s="1054"/>
      <c r="AJ88" s="1054"/>
      <c r="AK88" s="1058"/>
      <c r="AL88" s="1058"/>
      <c r="AM88" s="1058"/>
      <c r="AN88" s="1058"/>
      <c r="AO88" s="1058"/>
      <c r="AP88" s="1054">
        <f>+AP68</f>
        <v>2661</v>
      </c>
      <c r="AQ88" s="1054"/>
      <c r="AR88" s="1054"/>
      <c r="AS88" s="1054"/>
      <c r="AT88" s="1054"/>
      <c r="AU88" s="1054">
        <f>+AU68</f>
        <v>654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305</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305</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305</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634393</v>
      </c>
      <c r="AB110" s="982"/>
      <c r="AC110" s="982"/>
      <c r="AD110" s="982"/>
      <c r="AE110" s="983"/>
      <c r="AF110" s="984">
        <v>629904</v>
      </c>
      <c r="AG110" s="982"/>
      <c r="AH110" s="982"/>
      <c r="AI110" s="982"/>
      <c r="AJ110" s="983"/>
      <c r="AK110" s="984">
        <v>598174</v>
      </c>
      <c r="AL110" s="982"/>
      <c r="AM110" s="982"/>
      <c r="AN110" s="982"/>
      <c r="AO110" s="983"/>
      <c r="AP110" s="985">
        <v>10.1</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7141331</v>
      </c>
      <c r="BR110" s="929"/>
      <c r="BS110" s="929"/>
      <c r="BT110" s="929"/>
      <c r="BU110" s="929"/>
      <c r="BV110" s="929">
        <v>7395850</v>
      </c>
      <c r="BW110" s="929"/>
      <c r="BX110" s="929"/>
      <c r="BY110" s="929"/>
      <c r="BZ110" s="929"/>
      <c r="CA110" s="929">
        <v>7972942</v>
      </c>
      <c r="CB110" s="929"/>
      <c r="CC110" s="929"/>
      <c r="CD110" s="929"/>
      <c r="CE110" s="929"/>
      <c r="CF110" s="953">
        <v>134.4</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440</v>
      </c>
      <c r="DM110" s="929"/>
      <c r="DN110" s="929"/>
      <c r="DO110" s="929"/>
      <c r="DP110" s="929"/>
      <c r="DQ110" s="929" t="s">
        <v>126</v>
      </c>
      <c r="DR110" s="929"/>
      <c r="DS110" s="929"/>
      <c r="DT110" s="929"/>
      <c r="DU110" s="929"/>
      <c r="DV110" s="930" t="s">
        <v>439</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439</v>
      </c>
      <c r="AG111" s="1010"/>
      <c r="AH111" s="1010"/>
      <c r="AI111" s="1010"/>
      <c r="AJ111" s="1011"/>
      <c r="AK111" s="1012" t="s">
        <v>126</v>
      </c>
      <c r="AL111" s="1010"/>
      <c r="AM111" s="1010"/>
      <c r="AN111" s="1010"/>
      <c r="AO111" s="1011"/>
      <c r="AP111" s="1013" t="s">
        <v>439</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439</v>
      </c>
      <c r="BR111" s="901"/>
      <c r="BS111" s="901"/>
      <c r="BT111" s="901"/>
      <c r="BU111" s="901"/>
      <c r="BV111" s="901" t="s">
        <v>126</v>
      </c>
      <c r="BW111" s="901"/>
      <c r="BX111" s="901"/>
      <c r="BY111" s="901"/>
      <c r="BZ111" s="901"/>
      <c r="CA111" s="901" t="s">
        <v>126</v>
      </c>
      <c r="CB111" s="901"/>
      <c r="CC111" s="901"/>
      <c r="CD111" s="901"/>
      <c r="CE111" s="901"/>
      <c r="CF111" s="962" t="s">
        <v>126</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126</v>
      </c>
      <c r="DM111" s="901"/>
      <c r="DN111" s="901"/>
      <c r="DO111" s="901"/>
      <c r="DP111" s="901"/>
      <c r="DQ111" s="901" t="s">
        <v>440</v>
      </c>
      <c r="DR111" s="901"/>
      <c r="DS111" s="901"/>
      <c r="DT111" s="901"/>
      <c r="DU111" s="901"/>
      <c r="DV111" s="878" t="s">
        <v>126</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126</v>
      </c>
      <c r="AG112" s="864"/>
      <c r="AH112" s="864"/>
      <c r="AI112" s="864"/>
      <c r="AJ112" s="865"/>
      <c r="AK112" s="866" t="s">
        <v>126</v>
      </c>
      <c r="AL112" s="864"/>
      <c r="AM112" s="864"/>
      <c r="AN112" s="864"/>
      <c r="AO112" s="865"/>
      <c r="AP112" s="911" t="s">
        <v>442</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4504572</v>
      </c>
      <c r="BR112" s="901"/>
      <c r="BS112" s="901"/>
      <c r="BT112" s="901"/>
      <c r="BU112" s="901"/>
      <c r="BV112" s="901">
        <v>3865321</v>
      </c>
      <c r="BW112" s="901"/>
      <c r="BX112" s="901"/>
      <c r="BY112" s="901"/>
      <c r="BZ112" s="901"/>
      <c r="CA112" s="901">
        <v>3125439</v>
      </c>
      <c r="CB112" s="901"/>
      <c r="CC112" s="901"/>
      <c r="CD112" s="901"/>
      <c r="CE112" s="901"/>
      <c r="CF112" s="962">
        <v>52.7</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440</v>
      </c>
      <c r="DM112" s="901"/>
      <c r="DN112" s="901"/>
      <c r="DO112" s="901"/>
      <c r="DP112" s="901"/>
      <c r="DQ112" s="901" t="s">
        <v>439</v>
      </c>
      <c r="DR112" s="901"/>
      <c r="DS112" s="901"/>
      <c r="DT112" s="901"/>
      <c r="DU112" s="901"/>
      <c r="DV112" s="878" t="s">
        <v>440</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291335</v>
      </c>
      <c r="AB113" s="1010"/>
      <c r="AC113" s="1010"/>
      <c r="AD113" s="1010"/>
      <c r="AE113" s="1011"/>
      <c r="AF113" s="1012">
        <v>257493</v>
      </c>
      <c r="AG113" s="1010"/>
      <c r="AH113" s="1010"/>
      <c r="AI113" s="1010"/>
      <c r="AJ113" s="1011"/>
      <c r="AK113" s="1012">
        <v>267689</v>
      </c>
      <c r="AL113" s="1010"/>
      <c r="AM113" s="1010"/>
      <c r="AN113" s="1010"/>
      <c r="AO113" s="1011"/>
      <c r="AP113" s="1013">
        <v>4.5</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272889</v>
      </c>
      <c r="BR113" s="901"/>
      <c r="BS113" s="901"/>
      <c r="BT113" s="901"/>
      <c r="BU113" s="901"/>
      <c r="BV113" s="901">
        <v>207498</v>
      </c>
      <c r="BW113" s="901"/>
      <c r="BX113" s="901"/>
      <c r="BY113" s="901"/>
      <c r="BZ113" s="901"/>
      <c r="CA113" s="901">
        <v>654195</v>
      </c>
      <c r="CB113" s="901"/>
      <c r="CC113" s="901"/>
      <c r="CD113" s="901"/>
      <c r="CE113" s="901"/>
      <c r="CF113" s="962">
        <v>11</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439</v>
      </c>
      <c r="DM113" s="864"/>
      <c r="DN113" s="864"/>
      <c r="DO113" s="864"/>
      <c r="DP113" s="865"/>
      <c r="DQ113" s="866" t="s">
        <v>126</v>
      </c>
      <c r="DR113" s="864"/>
      <c r="DS113" s="864"/>
      <c r="DT113" s="864"/>
      <c r="DU113" s="865"/>
      <c r="DV113" s="911" t="s">
        <v>439</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31100</v>
      </c>
      <c r="AB114" s="864"/>
      <c r="AC114" s="864"/>
      <c r="AD114" s="864"/>
      <c r="AE114" s="865"/>
      <c r="AF114" s="866">
        <v>35460</v>
      </c>
      <c r="AG114" s="864"/>
      <c r="AH114" s="864"/>
      <c r="AI114" s="864"/>
      <c r="AJ114" s="865"/>
      <c r="AK114" s="866">
        <v>34519</v>
      </c>
      <c r="AL114" s="864"/>
      <c r="AM114" s="864"/>
      <c r="AN114" s="864"/>
      <c r="AO114" s="865"/>
      <c r="AP114" s="911">
        <v>0.6</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1098240</v>
      </c>
      <c r="BR114" s="901"/>
      <c r="BS114" s="901"/>
      <c r="BT114" s="901"/>
      <c r="BU114" s="901"/>
      <c r="BV114" s="901">
        <v>1053068</v>
      </c>
      <c r="BW114" s="901"/>
      <c r="BX114" s="901"/>
      <c r="BY114" s="901"/>
      <c r="BZ114" s="901"/>
      <c r="CA114" s="901">
        <v>1026828</v>
      </c>
      <c r="CB114" s="901"/>
      <c r="CC114" s="901"/>
      <c r="CD114" s="901"/>
      <c r="CE114" s="901"/>
      <c r="CF114" s="962">
        <v>17.3</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440</v>
      </c>
      <c r="DM114" s="864"/>
      <c r="DN114" s="864"/>
      <c r="DO114" s="864"/>
      <c r="DP114" s="865"/>
      <c r="DQ114" s="866" t="s">
        <v>126</v>
      </c>
      <c r="DR114" s="864"/>
      <c r="DS114" s="864"/>
      <c r="DT114" s="864"/>
      <c r="DU114" s="865"/>
      <c r="DV114" s="911" t="s">
        <v>440</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34</v>
      </c>
      <c r="AB115" s="1010"/>
      <c r="AC115" s="1010"/>
      <c r="AD115" s="1010"/>
      <c r="AE115" s="1011"/>
      <c r="AF115" s="1012">
        <v>27</v>
      </c>
      <c r="AG115" s="1010"/>
      <c r="AH115" s="1010"/>
      <c r="AI115" s="1010"/>
      <c r="AJ115" s="1011"/>
      <c r="AK115" s="1012">
        <v>27</v>
      </c>
      <c r="AL115" s="1010"/>
      <c r="AM115" s="1010"/>
      <c r="AN115" s="1010"/>
      <c r="AO115" s="1011"/>
      <c r="AP115" s="1013">
        <v>0</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440</v>
      </c>
      <c r="BR115" s="901"/>
      <c r="BS115" s="901"/>
      <c r="BT115" s="901"/>
      <c r="BU115" s="901"/>
      <c r="BV115" s="901" t="s">
        <v>439</v>
      </c>
      <c r="BW115" s="901"/>
      <c r="BX115" s="901"/>
      <c r="BY115" s="901"/>
      <c r="BZ115" s="901"/>
      <c r="CA115" s="901" t="s">
        <v>439</v>
      </c>
      <c r="CB115" s="901"/>
      <c r="CC115" s="901"/>
      <c r="CD115" s="901"/>
      <c r="CE115" s="901"/>
      <c r="CF115" s="962" t="s">
        <v>126</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458</v>
      </c>
      <c r="DH115" s="864"/>
      <c r="DI115" s="864"/>
      <c r="DJ115" s="864"/>
      <c r="DK115" s="865"/>
      <c r="DL115" s="866" t="s">
        <v>439</v>
      </c>
      <c r="DM115" s="864"/>
      <c r="DN115" s="864"/>
      <c r="DO115" s="864"/>
      <c r="DP115" s="865"/>
      <c r="DQ115" s="866" t="s">
        <v>439</v>
      </c>
      <c r="DR115" s="864"/>
      <c r="DS115" s="864"/>
      <c r="DT115" s="864"/>
      <c r="DU115" s="865"/>
      <c r="DV115" s="911" t="s">
        <v>439</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439</v>
      </c>
      <c r="AG116" s="864"/>
      <c r="AH116" s="864"/>
      <c r="AI116" s="864"/>
      <c r="AJ116" s="865"/>
      <c r="AK116" s="866" t="s">
        <v>126</v>
      </c>
      <c r="AL116" s="864"/>
      <c r="AM116" s="864"/>
      <c r="AN116" s="864"/>
      <c r="AO116" s="865"/>
      <c r="AP116" s="911" t="s">
        <v>440</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126</v>
      </c>
      <c r="BW116" s="901"/>
      <c r="BX116" s="901"/>
      <c r="BY116" s="901"/>
      <c r="BZ116" s="901"/>
      <c r="CA116" s="901" t="s">
        <v>439</v>
      </c>
      <c r="CB116" s="901"/>
      <c r="CC116" s="901"/>
      <c r="CD116" s="901"/>
      <c r="CE116" s="901"/>
      <c r="CF116" s="962" t="s">
        <v>439</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439</v>
      </c>
      <c r="DM116" s="864"/>
      <c r="DN116" s="864"/>
      <c r="DO116" s="864"/>
      <c r="DP116" s="865"/>
      <c r="DQ116" s="866" t="s">
        <v>439</v>
      </c>
      <c r="DR116" s="864"/>
      <c r="DS116" s="864"/>
      <c r="DT116" s="864"/>
      <c r="DU116" s="865"/>
      <c r="DV116" s="911" t="s">
        <v>440</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956862</v>
      </c>
      <c r="AB117" s="996"/>
      <c r="AC117" s="996"/>
      <c r="AD117" s="996"/>
      <c r="AE117" s="997"/>
      <c r="AF117" s="998">
        <v>922884</v>
      </c>
      <c r="AG117" s="996"/>
      <c r="AH117" s="996"/>
      <c r="AI117" s="996"/>
      <c r="AJ117" s="997"/>
      <c r="AK117" s="998">
        <v>900409</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440</v>
      </c>
      <c r="BR117" s="901"/>
      <c r="BS117" s="901"/>
      <c r="BT117" s="901"/>
      <c r="BU117" s="901"/>
      <c r="BV117" s="901" t="s">
        <v>126</v>
      </c>
      <c r="BW117" s="901"/>
      <c r="BX117" s="901"/>
      <c r="BY117" s="901"/>
      <c r="BZ117" s="901"/>
      <c r="CA117" s="901" t="s">
        <v>126</v>
      </c>
      <c r="CB117" s="901"/>
      <c r="CC117" s="901"/>
      <c r="CD117" s="901"/>
      <c r="CE117" s="901"/>
      <c r="CF117" s="962" t="s">
        <v>440</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440</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305</v>
      </c>
      <c r="AL118" s="989"/>
      <c r="AM118" s="989"/>
      <c r="AN118" s="989"/>
      <c r="AO118" s="990"/>
      <c r="AP118" s="992" t="s">
        <v>433</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439</v>
      </c>
      <c r="CB118" s="932"/>
      <c r="CC118" s="932"/>
      <c r="CD118" s="932"/>
      <c r="CE118" s="932"/>
      <c r="CF118" s="962" t="s">
        <v>440</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440</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440</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467</v>
      </c>
      <c r="BP119" s="965"/>
      <c r="BQ119" s="969">
        <v>13017032</v>
      </c>
      <c r="BR119" s="932"/>
      <c r="BS119" s="932"/>
      <c r="BT119" s="932"/>
      <c r="BU119" s="932"/>
      <c r="BV119" s="932">
        <v>12521737</v>
      </c>
      <c r="BW119" s="932"/>
      <c r="BX119" s="932"/>
      <c r="BY119" s="932"/>
      <c r="BZ119" s="932"/>
      <c r="CA119" s="932">
        <v>12779404</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439</v>
      </c>
      <c r="DM119" s="847"/>
      <c r="DN119" s="847"/>
      <c r="DO119" s="847"/>
      <c r="DP119" s="848"/>
      <c r="DQ119" s="849" t="s">
        <v>439</v>
      </c>
      <c r="DR119" s="847"/>
      <c r="DS119" s="847"/>
      <c r="DT119" s="847"/>
      <c r="DU119" s="848"/>
      <c r="DV119" s="935" t="s">
        <v>440</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126</v>
      </c>
      <c r="AG120" s="864"/>
      <c r="AH120" s="864"/>
      <c r="AI120" s="864"/>
      <c r="AJ120" s="865"/>
      <c r="AK120" s="866" t="s">
        <v>439</v>
      </c>
      <c r="AL120" s="864"/>
      <c r="AM120" s="864"/>
      <c r="AN120" s="864"/>
      <c r="AO120" s="865"/>
      <c r="AP120" s="911" t="s">
        <v>439</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4202870</v>
      </c>
      <c r="BR120" s="929"/>
      <c r="BS120" s="929"/>
      <c r="BT120" s="929"/>
      <c r="BU120" s="929"/>
      <c r="BV120" s="929">
        <v>3887422</v>
      </c>
      <c r="BW120" s="929"/>
      <c r="BX120" s="929"/>
      <c r="BY120" s="929"/>
      <c r="BZ120" s="929"/>
      <c r="CA120" s="929">
        <v>4689460</v>
      </c>
      <c r="CB120" s="929"/>
      <c r="CC120" s="929"/>
      <c r="CD120" s="929"/>
      <c r="CE120" s="929"/>
      <c r="CF120" s="953">
        <v>79.099999999999994</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4461560</v>
      </c>
      <c r="DH120" s="929"/>
      <c r="DI120" s="929"/>
      <c r="DJ120" s="929"/>
      <c r="DK120" s="929"/>
      <c r="DL120" s="929">
        <v>3839110</v>
      </c>
      <c r="DM120" s="929"/>
      <c r="DN120" s="929"/>
      <c r="DO120" s="929"/>
      <c r="DP120" s="929"/>
      <c r="DQ120" s="929">
        <v>3112255</v>
      </c>
      <c r="DR120" s="929"/>
      <c r="DS120" s="929"/>
      <c r="DT120" s="929"/>
      <c r="DU120" s="929"/>
      <c r="DV120" s="930">
        <v>52.5</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458</v>
      </c>
      <c r="AB121" s="864"/>
      <c r="AC121" s="864"/>
      <c r="AD121" s="864"/>
      <c r="AE121" s="865"/>
      <c r="AF121" s="866" t="s">
        <v>126</v>
      </c>
      <c r="AG121" s="864"/>
      <c r="AH121" s="864"/>
      <c r="AI121" s="864"/>
      <c r="AJ121" s="865"/>
      <c r="AK121" s="866" t="s">
        <v>126</v>
      </c>
      <c r="AL121" s="864"/>
      <c r="AM121" s="864"/>
      <c r="AN121" s="864"/>
      <c r="AO121" s="865"/>
      <c r="AP121" s="911" t="s">
        <v>439</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1057310</v>
      </c>
      <c r="BR121" s="901"/>
      <c r="BS121" s="901"/>
      <c r="BT121" s="901"/>
      <c r="BU121" s="901"/>
      <c r="BV121" s="901">
        <v>981397</v>
      </c>
      <c r="BW121" s="901"/>
      <c r="BX121" s="901"/>
      <c r="BY121" s="901"/>
      <c r="BZ121" s="901"/>
      <c r="CA121" s="901">
        <v>884680</v>
      </c>
      <c r="CB121" s="901"/>
      <c r="CC121" s="901"/>
      <c r="CD121" s="901"/>
      <c r="CE121" s="901"/>
      <c r="CF121" s="962">
        <v>14.9</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43012</v>
      </c>
      <c r="DH121" s="901"/>
      <c r="DI121" s="901"/>
      <c r="DJ121" s="901"/>
      <c r="DK121" s="901"/>
      <c r="DL121" s="901">
        <v>26211</v>
      </c>
      <c r="DM121" s="901"/>
      <c r="DN121" s="901"/>
      <c r="DO121" s="901"/>
      <c r="DP121" s="901"/>
      <c r="DQ121" s="901">
        <v>13184</v>
      </c>
      <c r="DR121" s="901"/>
      <c r="DS121" s="901"/>
      <c r="DT121" s="901"/>
      <c r="DU121" s="901"/>
      <c r="DV121" s="878">
        <v>0.2</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442</v>
      </c>
      <c r="AB122" s="864"/>
      <c r="AC122" s="864"/>
      <c r="AD122" s="864"/>
      <c r="AE122" s="865"/>
      <c r="AF122" s="866" t="s">
        <v>439</v>
      </c>
      <c r="AG122" s="864"/>
      <c r="AH122" s="864"/>
      <c r="AI122" s="864"/>
      <c r="AJ122" s="865"/>
      <c r="AK122" s="866" t="s">
        <v>458</v>
      </c>
      <c r="AL122" s="864"/>
      <c r="AM122" s="864"/>
      <c r="AN122" s="864"/>
      <c r="AO122" s="865"/>
      <c r="AP122" s="911" t="s">
        <v>126</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9484043</v>
      </c>
      <c r="BR122" s="932"/>
      <c r="BS122" s="932"/>
      <c r="BT122" s="932"/>
      <c r="BU122" s="932"/>
      <c r="BV122" s="932">
        <v>9584856</v>
      </c>
      <c r="BW122" s="932"/>
      <c r="BX122" s="932"/>
      <c r="BY122" s="932"/>
      <c r="BZ122" s="932"/>
      <c r="CA122" s="932">
        <v>9642164</v>
      </c>
      <c r="CB122" s="932"/>
      <c r="CC122" s="932"/>
      <c r="CD122" s="932"/>
      <c r="CE122" s="932"/>
      <c r="CF122" s="933">
        <v>162.6</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439</v>
      </c>
      <c r="DH122" s="901"/>
      <c r="DI122" s="901"/>
      <c r="DJ122" s="901"/>
      <c r="DK122" s="901"/>
      <c r="DL122" s="901" t="s">
        <v>439</v>
      </c>
      <c r="DM122" s="901"/>
      <c r="DN122" s="901"/>
      <c r="DO122" s="901"/>
      <c r="DP122" s="901"/>
      <c r="DQ122" s="901" t="s">
        <v>439</v>
      </c>
      <c r="DR122" s="901"/>
      <c r="DS122" s="901"/>
      <c r="DT122" s="901"/>
      <c r="DU122" s="901"/>
      <c r="DV122" s="878" t="s">
        <v>439</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439</v>
      </c>
      <c r="AL123" s="864"/>
      <c r="AM123" s="864"/>
      <c r="AN123" s="864"/>
      <c r="AO123" s="865"/>
      <c r="AP123" s="911" t="s">
        <v>439</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478</v>
      </c>
      <c r="BP123" s="965"/>
      <c r="BQ123" s="919">
        <v>14744223</v>
      </c>
      <c r="BR123" s="920"/>
      <c r="BS123" s="920"/>
      <c r="BT123" s="920"/>
      <c r="BU123" s="920"/>
      <c r="BV123" s="920">
        <v>14453675</v>
      </c>
      <c r="BW123" s="920"/>
      <c r="BX123" s="920"/>
      <c r="BY123" s="920"/>
      <c r="BZ123" s="920"/>
      <c r="CA123" s="920">
        <v>15216304</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458</v>
      </c>
      <c r="DM123" s="864"/>
      <c r="DN123" s="864"/>
      <c r="DO123" s="864"/>
      <c r="DP123" s="865"/>
      <c r="DQ123" s="866" t="s">
        <v>126</v>
      </c>
      <c r="DR123" s="864"/>
      <c r="DS123" s="864"/>
      <c r="DT123" s="864"/>
      <c r="DU123" s="865"/>
      <c r="DV123" s="911" t="s">
        <v>439</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439</v>
      </c>
      <c r="AB124" s="864"/>
      <c r="AC124" s="864"/>
      <c r="AD124" s="864"/>
      <c r="AE124" s="865"/>
      <c r="AF124" s="866" t="s">
        <v>439</v>
      </c>
      <c r="AG124" s="864"/>
      <c r="AH124" s="864"/>
      <c r="AI124" s="864"/>
      <c r="AJ124" s="865"/>
      <c r="AK124" s="866" t="s">
        <v>126</v>
      </c>
      <c r="AL124" s="864"/>
      <c r="AM124" s="864"/>
      <c r="AN124" s="864"/>
      <c r="AO124" s="865"/>
      <c r="AP124" s="911" t="s">
        <v>439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458</v>
      </c>
      <c r="BR124" s="918"/>
      <c r="BS124" s="918"/>
      <c r="BT124" s="918"/>
      <c r="BU124" s="918"/>
      <c r="BV124" s="918" t="s">
        <v>439</v>
      </c>
      <c r="BW124" s="918"/>
      <c r="BX124" s="918"/>
      <c r="BY124" s="918"/>
      <c r="BZ124" s="918"/>
      <c r="CA124" s="918" t="s">
        <v>126</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458</v>
      </c>
      <c r="DH124" s="847"/>
      <c r="DI124" s="847"/>
      <c r="DJ124" s="847"/>
      <c r="DK124" s="848"/>
      <c r="DL124" s="849" t="s">
        <v>439</v>
      </c>
      <c r="DM124" s="847"/>
      <c r="DN124" s="847"/>
      <c r="DO124" s="847"/>
      <c r="DP124" s="848"/>
      <c r="DQ124" s="849" t="s">
        <v>126</v>
      </c>
      <c r="DR124" s="847"/>
      <c r="DS124" s="847"/>
      <c r="DT124" s="847"/>
      <c r="DU124" s="848"/>
      <c r="DV124" s="935" t="s">
        <v>439</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439</v>
      </c>
      <c r="AB125" s="864"/>
      <c r="AC125" s="864"/>
      <c r="AD125" s="864"/>
      <c r="AE125" s="865"/>
      <c r="AF125" s="866" t="s">
        <v>458</v>
      </c>
      <c r="AG125" s="864"/>
      <c r="AH125" s="864"/>
      <c r="AI125" s="864"/>
      <c r="AJ125" s="865"/>
      <c r="AK125" s="866" t="s">
        <v>439</v>
      </c>
      <c r="AL125" s="864"/>
      <c r="AM125" s="864"/>
      <c r="AN125" s="864"/>
      <c r="AO125" s="865"/>
      <c r="AP125" s="911" t="s">
        <v>458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439</v>
      </c>
      <c r="DH125" s="929"/>
      <c r="DI125" s="929"/>
      <c r="DJ125" s="929"/>
      <c r="DK125" s="929"/>
      <c r="DL125" s="929" t="s">
        <v>126</v>
      </c>
      <c r="DM125" s="929"/>
      <c r="DN125" s="929"/>
      <c r="DO125" s="929"/>
      <c r="DP125" s="929"/>
      <c r="DQ125" s="929" t="s">
        <v>458</v>
      </c>
      <c r="DR125" s="929"/>
      <c r="DS125" s="929"/>
      <c r="DT125" s="929"/>
      <c r="DU125" s="929"/>
      <c r="DV125" s="930" t="s">
        <v>126</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439</v>
      </c>
      <c r="AL126" s="864"/>
      <c r="AM126" s="864"/>
      <c r="AN126" s="864"/>
      <c r="AO126" s="865"/>
      <c r="AP126" s="911" t="s">
        <v>439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439</v>
      </c>
      <c r="DH126" s="901"/>
      <c r="DI126" s="901"/>
      <c r="DJ126" s="901"/>
      <c r="DK126" s="901"/>
      <c r="DL126" s="901" t="s">
        <v>439</v>
      </c>
      <c r="DM126" s="901"/>
      <c r="DN126" s="901"/>
      <c r="DO126" s="901"/>
      <c r="DP126" s="901"/>
      <c r="DQ126" s="901" t="s">
        <v>458</v>
      </c>
      <c r="DR126" s="901"/>
      <c r="DS126" s="901"/>
      <c r="DT126" s="901"/>
      <c r="DU126" s="901"/>
      <c r="DV126" s="878" t="s">
        <v>439</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34</v>
      </c>
      <c r="AB127" s="864"/>
      <c r="AC127" s="864"/>
      <c r="AD127" s="864"/>
      <c r="AE127" s="865"/>
      <c r="AF127" s="866">
        <v>27</v>
      </c>
      <c r="AG127" s="864"/>
      <c r="AH127" s="864"/>
      <c r="AI127" s="864"/>
      <c r="AJ127" s="865"/>
      <c r="AK127" s="866">
        <v>27</v>
      </c>
      <c r="AL127" s="864"/>
      <c r="AM127" s="864"/>
      <c r="AN127" s="864"/>
      <c r="AO127" s="865"/>
      <c r="AP127" s="911">
        <v>0</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439</v>
      </c>
      <c r="DM127" s="901"/>
      <c r="DN127" s="901"/>
      <c r="DO127" s="901"/>
      <c r="DP127" s="901"/>
      <c r="DQ127" s="901" t="s">
        <v>439</v>
      </c>
      <c r="DR127" s="901"/>
      <c r="DS127" s="901"/>
      <c r="DT127" s="901"/>
      <c r="DU127" s="901"/>
      <c r="DV127" s="878" t="s">
        <v>439</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90741</v>
      </c>
      <c r="AB128" s="885"/>
      <c r="AC128" s="885"/>
      <c r="AD128" s="885"/>
      <c r="AE128" s="886"/>
      <c r="AF128" s="887">
        <v>83679</v>
      </c>
      <c r="AG128" s="885"/>
      <c r="AH128" s="885"/>
      <c r="AI128" s="885"/>
      <c r="AJ128" s="886"/>
      <c r="AK128" s="887">
        <v>73631</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439</v>
      </c>
      <c r="BG128" s="871"/>
      <c r="BH128" s="871"/>
      <c r="BI128" s="871"/>
      <c r="BJ128" s="871"/>
      <c r="BK128" s="871"/>
      <c r="BL128" s="894"/>
      <c r="BM128" s="870">
        <v>14.15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439</v>
      </c>
      <c r="DH128" s="875"/>
      <c r="DI128" s="875"/>
      <c r="DJ128" s="875"/>
      <c r="DK128" s="875"/>
      <c r="DL128" s="875" t="s">
        <v>126</v>
      </c>
      <c r="DM128" s="875"/>
      <c r="DN128" s="875"/>
      <c r="DO128" s="875"/>
      <c r="DP128" s="875"/>
      <c r="DQ128" s="875" t="s">
        <v>439</v>
      </c>
      <c r="DR128" s="875"/>
      <c r="DS128" s="875"/>
      <c r="DT128" s="875"/>
      <c r="DU128" s="875"/>
      <c r="DV128" s="876" t="s">
        <v>439</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6495203</v>
      </c>
      <c r="AB129" s="864"/>
      <c r="AC129" s="864"/>
      <c r="AD129" s="864"/>
      <c r="AE129" s="865"/>
      <c r="AF129" s="866">
        <v>6462286</v>
      </c>
      <c r="AG129" s="864"/>
      <c r="AH129" s="864"/>
      <c r="AI129" s="864"/>
      <c r="AJ129" s="865"/>
      <c r="AK129" s="866">
        <v>6714532</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439</v>
      </c>
      <c r="BG129" s="854"/>
      <c r="BH129" s="854"/>
      <c r="BI129" s="854"/>
      <c r="BJ129" s="854"/>
      <c r="BK129" s="854"/>
      <c r="BL129" s="855"/>
      <c r="BM129" s="853">
        <v>19.149999999999999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779824</v>
      </c>
      <c r="AB130" s="864"/>
      <c r="AC130" s="864"/>
      <c r="AD130" s="864"/>
      <c r="AE130" s="865"/>
      <c r="AF130" s="866">
        <v>769950</v>
      </c>
      <c r="AG130" s="864"/>
      <c r="AH130" s="864"/>
      <c r="AI130" s="864"/>
      <c r="AJ130" s="865"/>
      <c r="AK130" s="866">
        <v>783024</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1.1000000000000001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5715379</v>
      </c>
      <c r="AB131" s="847"/>
      <c r="AC131" s="847"/>
      <c r="AD131" s="847"/>
      <c r="AE131" s="848"/>
      <c r="AF131" s="849">
        <v>5692336</v>
      </c>
      <c r="AG131" s="847"/>
      <c r="AH131" s="847"/>
      <c r="AI131" s="847"/>
      <c r="AJ131" s="848"/>
      <c r="AK131" s="849">
        <v>5931508</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t="s">
        <v>439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1.509908617</v>
      </c>
      <c r="AB132" s="827"/>
      <c r="AC132" s="827"/>
      <c r="AD132" s="827"/>
      <c r="AE132" s="828"/>
      <c r="AF132" s="829">
        <v>1.2166358420000001</v>
      </c>
      <c r="AG132" s="827"/>
      <c r="AH132" s="827"/>
      <c r="AI132" s="827"/>
      <c r="AJ132" s="828"/>
      <c r="AK132" s="829">
        <v>0.73765389800000003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3.1</v>
      </c>
      <c r="AB133" s="806"/>
      <c r="AC133" s="806"/>
      <c r="AD133" s="806"/>
      <c r="AE133" s="807"/>
      <c r="AF133" s="805">
        <v>2</v>
      </c>
      <c r="AG133" s="806"/>
      <c r="AH133" s="806"/>
      <c r="AI133" s="806"/>
      <c r="AJ133" s="807"/>
      <c r="AK133" s="805">
        <v>1.1000000000000001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LmePlj3YuMbH5LJZDcnYaa8Logn0lPC5bVQ7p7ng2n8HgJs9f7Zh+ifMm9vlKNKTl9Wgzb93P6JmHIvowc8nw==" saltValue="iv0Rt5WWKf13rq47wwck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069JEEDqi3m0AoSr1osGb9gTpP3L+fjwtfxi0Rs875VTLVeauOWiB3CEzuBZZq3PacJhPZJ8vxGUzz2Su9MNw==" saltValue="UYlCcBkOT5hESsktyqz4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OcumvuI1Ir93gpjoOlwihNhztnCmZcrmoeSMP57RS7Kj4DTGde9yVkxFGykPNZjJCoG/Bv1NNx8NEOlCojADA==" saltValue="oNGWLVQafXPWE4FI0b8C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1625529</v>
      </c>
      <c r="AP9" s="314">
        <v>55245</v>
      </c>
      <c r="AQ9" s="315">
        <v>71124</v>
      </c>
      <c r="AR9" s="316">
        <v>-22.3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307543</v>
      </c>
      <c r="AP10" s="317">
        <v>10452</v>
      </c>
      <c r="AQ10" s="318">
        <v>8282</v>
      </c>
      <c r="AR10" s="319">
        <v>26.2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t="s">
        <v>516</v>
      </c>
      <c r="AP11" s="317" t="s">
        <v>516</v>
      </c>
      <c r="AQ11" s="318">
        <v>547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516</v>
      </c>
      <c r="AP12" s="317" t="s">
        <v>516</v>
      </c>
      <c r="AQ12" s="318">
        <v>5</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44494</v>
      </c>
      <c r="AP13" s="317">
        <v>1512</v>
      </c>
      <c r="AQ13" s="318">
        <v>2930</v>
      </c>
      <c r="AR13" s="319">
        <v>-48.4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16502</v>
      </c>
      <c r="AP14" s="317">
        <v>561</v>
      </c>
      <c r="AQ14" s="318">
        <v>1382</v>
      </c>
      <c r="AR14" s="319">
        <v>-59.4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-106106</v>
      </c>
      <c r="AP15" s="317">
        <v>-3606</v>
      </c>
      <c r="AQ15" s="318">
        <v>-4924</v>
      </c>
      <c r="AR15" s="319">
        <v>-26.8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1887962</v>
      </c>
      <c r="AP16" s="317">
        <v>64164</v>
      </c>
      <c r="AQ16" s="318">
        <v>79347</v>
      </c>
      <c r="AR16" s="319">
        <v>-19.100000000000001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6.08</v>
      </c>
      <c r="AP21" s="331">
        <v>7.49</v>
      </c>
      <c r="AQ21" s="332">
        <v>-1.41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96.7</v>
      </c>
      <c r="AP22" s="336">
        <v>97.5</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598174</v>
      </c>
      <c r="AP32" s="345">
        <v>20329</v>
      </c>
      <c r="AQ32" s="346">
        <v>30764</v>
      </c>
      <c r="AR32" s="347">
        <v>-33.9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267689</v>
      </c>
      <c r="AP35" s="345">
        <v>9098</v>
      </c>
      <c r="AQ35" s="346">
        <v>12161</v>
      </c>
      <c r="AR35" s="347">
        <v>-25.2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34519</v>
      </c>
      <c r="AP36" s="345">
        <v>1173</v>
      </c>
      <c r="AQ36" s="346">
        <v>1793</v>
      </c>
      <c r="AR36" s="347">
        <v>-34.6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27</v>
      </c>
      <c r="AP37" s="345">
        <v>1</v>
      </c>
      <c r="AQ37" s="346">
        <v>575</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-73631</v>
      </c>
      <c r="AP39" s="345">
        <v>-2502</v>
      </c>
      <c r="AQ39" s="346">
        <v>-2883</v>
      </c>
      <c r="AR39" s="347">
        <v>-13.2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-783024</v>
      </c>
      <c r="AP40" s="345">
        <v>-26612</v>
      </c>
      <c r="AQ40" s="346">
        <v>-29973</v>
      </c>
      <c r="AR40" s="347">
        <v>-11.2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43754</v>
      </c>
      <c r="AP41" s="345">
        <v>1487</v>
      </c>
      <c r="AQ41" s="346">
        <v>12437</v>
      </c>
      <c r="AR41" s="347">
        <v>-88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739249</v>
      </c>
      <c r="AN51" s="367">
        <v>24864</v>
      </c>
      <c r="AO51" s="368">
        <v>-47.5</v>
      </c>
      <c r="AP51" s="369">
        <v>57122</v>
      </c>
      <c r="AQ51" s="370">
        <v>14.4</v>
      </c>
      <c r="AR51" s="371">
        <v>-61.9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503041</v>
      </c>
      <c r="AN52" s="375">
        <v>16919</v>
      </c>
      <c r="AO52" s="376">
        <v>-32.6</v>
      </c>
      <c r="AP52" s="377">
        <v>36191</v>
      </c>
      <c r="AQ52" s="378">
        <v>37.1</v>
      </c>
      <c r="AR52" s="379">
        <v>-69.7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1312154</v>
      </c>
      <c r="AN53" s="367">
        <v>44102</v>
      </c>
      <c r="AO53" s="368">
        <v>77.400000000000006</v>
      </c>
      <c r="AP53" s="369">
        <v>53655</v>
      </c>
      <c r="AQ53" s="370">
        <v>-6.1</v>
      </c>
      <c r="AR53" s="371">
        <v>83.5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280909</v>
      </c>
      <c r="AN54" s="375">
        <v>9441</v>
      </c>
      <c r="AO54" s="376">
        <v>-44.2</v>
      </c>
      <c r="AP54" s="377">
        <v>32719</v>
      </c>
      <c r="AQ54" s="378">
        <v>-9.6</v>
      </c>
      <c r="AR54" s="379">
        <v>-34.6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1150591</v>
      </c>
      <c r="AN55" s="367">
        <v>38669</v>
      </c>
      <c r="AO55" s="368">
        <v>-12.3</v>
      </c>
      <c r="AP55" s="369">
        <v>53869</v>
      </c>
      <c r="AQ55" s="370">
        <v>0.4</v>
      </c>
      <c r="AR55" s="371">
        <v>-12.7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561754</v>
      </c>
      <c r="AN56" s="375">
        <v>18879</v>
      </c>
      <c r="AO56" s="376">
        <v>100</v>
      </c>
      <c r="AP56" s="377">
        <v>35046</v>
      </c>
      <c r="AQ56" s="378">
        <v>7.1</v>
      </c>
      <c r="AR56" s="379">
        <v>92.9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1616624</v>
      </c>
      <c r="AN57" s="367">
        <v>54760</v>
      </c>
      <c r="AO57" s="368">
        <v>41.6</v>
      </c>
      <c r="AP57" s="369">
        <v>59119</v>
      </c>
      <c r="AQ57" s="370">
        <v>9.6999999999999993</v>
      </c>
      <c r="AR57" s="371">
        <v>31.9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630655</v>
      </c>
      <c r="AN58" s="375">
        <v>21362</v>
      </c>
      <c r="AO58" s="376">
        <v>13.2</v>
      </c>
      <c r="AP58" s="377">
        <v>29900</v>
      </c>
      <c r="AQ58" s="378">
        <v>-14.7</v>
      </c>
      <c r="AR58" s="379">
        <v>27.9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1488122</v>
      </c>
      <c r="AN59" s="367">
        <v>50575</v>
      </c>
      <c r="AO59" s="368">
        <v>-7.6</v>
      </c>
      <c r="AP59" s="369">
        <v>53895</v>
      </c>
      <c r="AQ59" s="370">
        <v>-8.8000000000000007</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1097045</v>
      </c>
      <c r="AN60" s="375">
        <v>37284</v>
      </c>
      <c r="AO60" s="376">
        <v>74.5</v>
      </c>
      <c r="AP60" s="377">
        <v>31224</v>
      </c>
      <c r="AQ60" s="378">
        <v>4.4000000000000004</v>
      </c>
      <c r="AR60" s="379">
        <v>70.099999999999994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1261348</v>
      </c>
      <c r="AN61" s="382">
        <v>42594</v>
      </c>
      <c r="AO61" s="383">
        <v>10.3</v>
      </c>
      <c r="AP61" s="384">
        <v>55532</v>
      </c>
      <c r="AQ61" s="385">
        <v>1.9</v>
      </c>
      <c r="AR61" s="371">
        <v>8.4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614681</v>
      </c>
      <c r="AN62" s="375">
        <v>20777</v>
      </c>
      <c r="AO62" s="376">
        <v>22.2</v>
      </c>
      <c r="AP62" s="377">
        <v>33016</v>
      </c>
      <c r="AQ62" s="378">
        <v>4.9000000000000004</v>
      </c>
      <c r="AR62" s="379">
        <v>17.3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HfrvcYfrfUcko/yuLtsd9MSEVRzplafG1b9KbXInisFrLV9ts3lGXSKf+WzuE0Uw6KfqkHcXsFjWUDx4NlT8w==" saltValue="83Ngwnun/DgB4zt7a4jUs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w59edqVdcPEneWO38ICRa8Y3N1xZ1hwPj+xMVvPBdS6VyIRlSeoF+dNdn8NbFyEPVBoxbEueAz5o4bcpZgfWog==" saltValue="nCrc6f90pHNcDJPD3/PL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9NDt2OKz5jq0YMDQzB71eHagmH7nkBb6+sCuZgo1O/YMq44o6HWZU1Kqg43DJkEsYIqkRECmWNmTjEMIVxj0iA==" saltValue="QvqWiqEtFb8DJoC37Xle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21.62</v>
      </c>
      <c r="G47" s="12">
        <v>24.11</v>
      </c>
      <c r="H47" s="12">
        <v>22.74</v>
      </c>
      <c r="I47" s="12">
        <v>15.42</v>
      </c>
      <c r="J47" s="13">
        <v>16.52</v>
      </c>
    </row>
    <row r="48" spans="2:10" ht="57.75" customHeight="1" x14ac:dyDescent="0.15">
      <c r="B48" s="14"/>
      <c r="C48" s="1240" t="s">
        <v>4</v>
      </c>
      <c r="D48" s="1240"/>
      <c r="E48" s="1241"/>
      <c r="F48" s="15">
        <v>5.37</v>
      </c>
      <c r="G48" s="16">
        <v>3.85</v>
      </c>
      <c r="H48" s="16">
        <v>5.69</v>
      </c>
      <c r="I48" s="16">
        <v>11.04</v>
      </c>
      <c r="J48" s="17">
        <v>8.17</v>
      </c>
    </row>
    <row r="49" spans="2:10" ht="57.75" customHeight="1" thickBot="1" x14ac:dyDescent="0.2">
      <c r="B49" s="18"/>
      <c r="C49" s="1242" t="s">
        <v>5</v>
      </c>
      <c r="D49" s="1242"/>
      <c r="E49" s="1243"/>
      <c r="F49" s="19">
        <v>2.4500000000000002</v>
      </c>
      <c r="G49" s="20">
        <v>1.31</v>
      </c>
      <c r="H49" s="20">
        <v>0.87</v>
      </c>
      <c r="I49" s="20" t="s">
        <v>563</v>
      </c>
      <c r="J49" s="21" t="s">
        <v>564</v>
      </c>
    </row>
    <row r="50" spans="2:10" ht="13.5" customHeight="1" x14ac:dyDescent="0.15"/>
  </sheetData>
  <sheetProtection algorithmName="SHA-512" hashValue="HMiesqweeM4rKHrut556aHKW/+soTvVNUG3DdJCSNKp7y59Flx7aBlsgRdDbBMnpx8RzIsNFXl29cwOIHNp9Jw==" saltValue="/BZQOKOPkW29vwZcomhN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貴</dc:creator>
  <cp:lastModifiedBy> </cp:lastModifiedBy>
  <cp:lastPrinted>2022-09-06T06:15:06Z</cp:lastPrinted>
  <dcterms:created xsi:type="dcterms:W3CDTF">2022-09-06T01:43:40Z</dcterms:created>
  <dcterms:modified xsi:type="dcterms:W3CDTF">2022-09-06T06:15:27Z</dcterms:modified>
</cp:coreProperties>
</file>