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yame\040住民課\R6_住民課\B 後期高齢者医療\a 後期高齢者医療\01後期高齢者医療全般\【伊東】個人データフォルダ\★仮置き場\★仮置き！！\収受済、対応がいるもの！\0726〆【掲示板　決裁】「オープンデータ」及び「町勢統計」の公開に係るデータの更新について（依頼）\"/>
    </mc:Choice>
  </mc:AlternateContent>
  <bookViews>
    <workbookView xWindow="600" yWindow="72" windowWidth="19392" windowHeight="8052"/>
  </bookViews>
  <sheets>
    <sheet name="11-3" sheetId="1" r:id="rId1"/>
  </sheets>
  <calcPr calcId="162913"/>
</workbook>
</file>

<file path=xl/calcChain.xml><?xml version="1.0" encoding="utf-8"?>
<calcChain xmlns="http://schemas.openxmlformats.org/spreadsheetml/2006/main">
  <c r="E7" i="1" l="1"/>
  <c r="I7" i="1"/>
  <c r="E9" i="1"/>
  <c r="G9" i="1"/>
  <c r="H9" i="1"/>
  <c r="I9" i="1"/>
  <c r="H7" i="1"/>
  <c r="G7" i="1"/>
  <c r="E8" i="1" l="1"/>
  <c r="C8" i="1"/>
  <c r="F7" i="1"/>
  <c r="C10" i="1" l="1"/>
  <c r="F9" i="1"/>
  <c r="E10" i="1" l="1"/>
  <c r="C12" i="1"/>
  <c r="C64" i="1" l="1"/>
  <c r="C62" i="1"/>
  <c r="C60" i="1"/>
  <c r="C58" i="1"/>
  <c r="C56" i="1"/>
  <c r="C54" i="1"/>
  <c r="C52" i="1"/>
  <c r="C50" i="1"/>
  <c r="C48" i="1"/>
  <c r="C46" i="1"/>
  <c r="C38" i="1"/>
  <c r="C36" i="1"/>
  <c r="C34" i="1"/>
  <c r="C32" i="1"/>
  <c r="C30" i="1"/>
  <c r="C28" i="1"/>
  <c r="C26" i="1"/>
  <c r="C24" i="1"/>
  <c r="C22" i="1"/>
  <c r="C20" i="1"/>
  <c r="C18" i="1"/>
  <c r="C16" i="1"/>
  <c r="C14" i="1"/>
  <c r="E38" i="1"/>
  <c r="D62" i="1"/>
  <c r="D60" i="1"/>
  <c r="D58" i="1"/>
  <c r="D56" i="1"/>
  <c r="D54" i="1"/>
  <c r="D52" i="1"/>
  <c r="D50" i="1"/>
  <c r="D48" i="1"/>
  <c r="D46" i="1"/>
  <c r="E62" i="1"/>
  <c r="E60" i="1"/>
  <c r="E58" i="1"/>
  <c r="E56" i="1"/>
  <c r="E54" i="1"/>
  <c r="E52" i="1"/>
  <c r="E50" i="1"/>
  <c r="E48" i="1"/>
  <c r="E46" i="1"/>
  <c r="E36" i="1"/>
  <c r="E34" i="1"/>
  <c r="E32" i="1"/>
  <c r="E30" i="1"/>
  <c r="E28" i="1"/>
  <c r="E26" i="1"/>
  <c r="E24" i="1"/>
  <c r="E22" i="1"/>
  <c r="E20" i="1"/>
  <c r="E18" i="1"/>
  <c r="E16" i="1"/>
  <c r="E14" i="1"/>
  <c r="E12" i="1"/>
</calcChain>
</file>

<file path=xl/sharedStrings.xml><?xml version="1.0" encoding="utf-8"?>
<sst xmlns="http://schemas.openxmlformats.org/spreadsheetml/2006/main" count="126" uniqueCount="64">
  <si>
    <t>単位：人、円、％</t>
    <phoneticPr fontId="1"/>
  </si>
  <si>
    <t>年度</t>
  </si>
  <si>
    <t>人口</t>
  </si>
  <si>
    <t>後期高齢者医</t>
    <phoneticPr fontId="1"/>
  </si>
  <si>
    <t>費用額</t>
    <phoneticPr fontId="1"/>
  </si>
  <si>
    <t>1人</t>
    <phoneticPr fontId="1"/>
  </si>
  <si>
    <t>入院1人</t>
    <phoneticPr fontId="1"/>
  </si>
  <si>
    <t>入院外1人</t>
    <phoneticPr fontId="1"/>
  </si>
  <si>
    <t>歯科1人</t>
    <phoneticPr fontId="1"/>
  </si>
  <si>
    <t>療被保険者数</t>
    <phoneticPr fontId="1"/>
  </si>
  <si>
    <t>当たり</t>
    <phoneticPr fontId="1"/>
  </si>
  <si>
    <t>（前年伸び率）</t>
  </si>
  <si>
    <t>医療費</t>
    <phoneticPr fontId="1"/>
  </si>
  <si>
    <t>平成27年</t>
    <phoneticPr fontId="1"/>
  </si>
  <si>
    <t>-　</t>
  </si>
  <si>
    <t>平成26年</t>
    <phoneticPr fontId="1"/>
  </si>
  <si>
    <t>平成25年</t>
    <phoneticPr fontId="1"/>
  </si>
  <si>
    <t>平成24年</t>
    <phoneticPr fontId="1"/>
  </si>
  <si>
    <t>平成23年</t>
  </si>
  <si>
    <t>平成22年</t>
  </si>
  <si>
    <t>平成21年</t>
  </si>
  <si>
    <t>平成20年</t>
  </si>
  <si>
    <t>65歳以上</t>
  </si>
  <si>
    <t>老人医療
受給者数</t>
    <phoneticPr fontId="1"/>
  </si>
  <si>
    <t>費用額</t>
  </si>
  <si>
    <t>（老人人口率）</t>
    <phoneticPr fontId="1"/>
  </si>
  <si>
    <t>（県順位）</t>
  </si>
  <si>
    <t>平成19年</t>
  </si>
  <si>
    <t>平成18年</t>
  </si>
  <si>
    <t>平成17年</t>
  </si>
  <si>
    <t>平成16年</t>
  </si>
  <si>
    <t>平成15年</t>
  </si>
  <si>
    <t>平成14年</t>
  </si>
  <si>
    <t>（28位）</t>
  </si>
  <si>
    <t>（33位）</t>
  </si>
  <si>
    <t>（5位）</t>
  </si>
  <si>
    <t>（13位）</t>
  </si>
  <si>
    <t>平成13年</t>
  </si>
  <si>
    <t>（37位）</t>
  </si>
  <si>
    <t>（9位）</t>
  </si>
  <si>
    <t>平成12年</t>
  </si>
  <si>
    <t>（15位）</t>
  </si>
  <si>
    <t>（22位）</t>
  </si>
  <si>
    <t>（3位）</t>
  </si>
  <si>
    <t>平成11年</t>
  </si>
  <si>
    <t>（8位）</t>
  </si>
  <si>
    <t>（10位）</t>
  </si>
  <si>
    <t>（4位）</t>
  </si>
  <si>
    <t>平成10年</t>
  </si>
  <si>
    <t>（6位）</t>
  </si>
  <si>
    <t>（16位）</t>
  </si>
  <si>
    <t>資料：住民課</t>
  </si>
  <si>
    <t>　老人医療受給者数は4月～12月</t>
  </si>
  <si>
    <t>11-３　老人医療・後期高齢者医療費の状況</t>
    <phoneticPr fontId="1"/>
  </si>
  <si>
    <t>平成28年</t>
    <phoneticPr fontId="1"/>
  </si>
  <si>
    <t>平成29年</t>
    <phoneticPr fontId="1"/>
  </si>
  <si>
    <t>平成30年</t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</si>
  <si>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</si>
  <si>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令和2年</t>
    <rPh sb="0" eb="2">
      <t>レイワ</t>
    </rPh>
    <rPh sb="3" eb="4">
      <t>ネン</t>
    </rPh>
    <phoneticPr fontId="1"/>
  </si>
  <si>
    <t>令和３年</t>
    <rPh sb="0" eb="2">
      <t>レイワ</t>
    </rPh>
    <rPh sb="3" eb="4">
      <t>ネン</t>
    </rPh>
    <phoneticPr fontId="1"/>
  </si>
  <si>
    <t>（人口率）</t>
    <phoneticPr fontId="1"/>
  </si>
  <si>
    <t>令和４年</t>
    <rPh sb="0" eb="2">
      <t>レイワ</t>
    </rPh>
    <rPh sb="3" eb="4">
      <t>ネン</t>
    </rPh>
    <phoneticPr fontId="1"/>
  </si>
  <si>
    <t>※人口については、10月1日現在（平成30年度以降は4月1日現在）</t>
    <rPh sb="17" eb="19">
      <t>ヘイセイ</t>
    </rPh>
    <rPh sb="21" eb="22">
      <t>ネン</t>
    </rPh>
    <rPh sb="22" eb="23">
      <t>ド</t>
    </rPh>
    <rPh sb="23" eb="25">
      <t>イコウ</t>
    </rPh>
    <rPh sb="27" eb="28">
      <t>ツキ</t>
    </rPh>
    <rPh sb="29" eb="30">
      <t>ニチ</t>
    </rPh>
    <rPh sb="30" eb="32">
      <t>ゲンザイ</t>
    </rPh>
    <phoneticPr fontId="1"/>
  </si>
  <si>
    <t>令和５年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</si>
</sst>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;&quot;△ &quot;0.0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DFFFF"/>
        <bgColor indexed="64"/>
      </patternFill>
    </fill>
    <fill>
      <patternFill patternType="solid">
        <fgColor rgb="FFFFBB77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/>
    </xf>
    <xf numFmtId="3" fontId="2" fillId="0" borderId="4" xfId="0" applyNumberFormat="1" applyFont="1" applyBorder="1" applyAlignment="1">
      <alignment horizontal="right" vertical="center" shrinkToFit="1"/>
    </xf>
    <xf numFmtId="0" fontId="2" fillId="0" borderId="4" xfId="0" applyFont="1" applyBorder="1" applyAlignment="1">
      <alignment horizontal="right" vertical="center" shrinkToFit="1"/>
    </xf>
    <xf numFmtId="0" fontId="0" fillId="0" borderId="0" xfId="0" applyAlignment="1">
      <alignment vertical="center"/>
    </xf>
    <xf numFmtId="0" fontId="3" fillId="0" borderId="0" xfId="0" applyFont="1">
      <alignment vertical="center"/>
    </xf>
    <xf numFmtId="176" fontId="2" fillId="0" borderId="4" xfId="0" applyNumberFormat="1" applyFont="1" applyBorder="1" applyAlignment="1">
      <alignment horizontal="right" vertical="center" shrinkToFit="1"/>
    </xf>
    <xf numFmtId="3" fontId="4" fillId="0" borderId="4" xfId="0" applyNumberFormat="1" applyFont="1" applyFill="1" applyBorder="1" applyAlignment="1">
      <alignment horizontal="right" vertical="center" shrinkToFit="1"/>
    </xf>
    <xf numFmtId="0" fontId="4" fillId="0" borderId="4" xfId="0" applyFont="1" applyFill="1" applyBorder="1" applyAlignment="1">
      <alignment horizontal="right" vertical="center" shrinkToFit="1"/>
    </xf>
    <xf numFmtId="176" fontId="4" fillId="0" borderId="4" xfId="0" applyNumberFormat="1" applyFont="1" applyFill="1" applyBorder="1" applyAlignment="1">
      <alignment horizontal="right" vertical="center" shrinkToFit="1"/>
    </xf>
    <xf numFmtId="3" fontId="4" fillId="0" borderId="1" xfId="0" applyNumberFormat="1" applyFont="1" applyFill="1" applyBorder="1" applyAlignment="1">
      <alignment horizontal="right" vertical="center" shrinkToFit="1"/>
    </xf>
    <xf numFmtId="3" fontId="4" fillId="0" borderId="3" xfId="0" applyNumberFormat="1" applyFont="1" applyFill="1" applyBorder="1" applyAlignment="1">
      <alignment horizontal="right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3" fontId="2" fillId="0" borderId="1" xfId="0" applyNumberFormat="1" applyFont="1" applyBorder="1" applyAlignment="1">
      <alignment horizontal="right" vertical="center" shrinkToFit="1"/>
    </xf>
    <xf numFmtId="3" fontId="2" fillId="0" borderId="3" xfId="0" applyNumberFormat="1" applyFont="1" applyBorder="1" applyAlignment="1">
      <alignment horizontal="right" vertical="center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right" vertical="center" shrinkToFit="1"/>
    </xf>
    <xf numFmtId="3" fontId="5" fillId="0" borderId="4" xfId="0" applyNumberFormat="1" applyFont="1" applyFill="1" applyBorder="1" applyAlignment="1">
      <alignment horizontal="right" vertical="center" shrinkToFit="1"/>
    </xf>
    <xf numFmtId="0" fontId="5" fillId="0" borderId="4" xfId="0" applyFont="1" applyFill="1" applyBorder="1" applyAlignment="1">
      <alignment horizontal="right" vertical="center" shrinkToFit="1"/>
    </xf>
    <xf numFmtId="3" fontId="5" fillId="0" borderId="3" xfId="0" applyNumberFormat="1" applyFont="1" applyFill="1" applyBorder="1" applyAlignment="1">
      <alignment horizontal="right" vertical="center" shrinkToFit="1"/>
    </xf>
    <xf numFmtId="176" fontId="5" fillId="0" borderId="4" xfId="0" applyNumberFormat="1" applyFont="1" applyFill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tabSelected="1" zoomScaleNormal="100" workbookViewId="0">
      <selection activeCell="C8" sqref="C8"/>
    </sheetView>
  </sheetViews>
  <sheetFormatPr defaultRowHeight="13.2" x14ac:dyDescent="0.2"/>
  <cols>
    <col min="1" max="1" width="10.6640625" customWidth="1"/>
    <col min="2" max="2" width="8.6640625" style="15" customWidth="1"/>
    <col min="3" max="4" width="13.109375" customWidth="1"/>
    <col min="5" max="5" width="14.6640625" customWidth="1"/>
    <col min="6" max="9" width="10.109375" customWidth="1"/>
  </cols>
  <sheetData>
    <row r="1" spans="1:9" ht="19.2" x14ac:dyDescent="0.2">
      <c r="A1" s="16" t="s">
        <v>53</v>
      </c>
      <c r="B1"/>
    </row>
    <row r="2" spans="1:9" x14ac:dyDescent="0.2">
      <c r="B2"/>
    </row>
    <row r="3" spans="1:9" x14ac:dyDescent="0.2">
      <c r="B3"/>
      <c r="I3" s="1" t="s">
        <v>0</v>
      </c>
    </row>
    <row r="4" spans="1:9" ht="15" customHeight="1" x14ac:dyDescent="0.2">
      <c r="A4" s="27" t="s">
        <v>1</v>
      </c>
      <c r="B4" s="27" t="s">
        <v>2</v>
      </c>
      <c r="C4" s="2" t="s">
        <v>3</v>
      </c>
      <c r="D4" s="27"/>
      <c r="E4" s="27" t="s">
        <v>4</v>
      </c>
      <c r="F4" s="3" t="s">
        <v>5</v>
      </c>
      <c r="G4" s="3" t="s">
        <v>6</v>
      </c>
      <c r="H4" s="3" t="s">
        <v>7</v>
      </c>
      <c r="I4" s="3" t="s">
        <v>8</v>
      </c>
    </row>
    <row r="5" spans="1:9" ht="15" customHeight="1" x14ac:dyDescent="0.2">
      <c r="A5" s="28"/>
      <c r="B5" s="28"/>
      <c r="C5" s="4" t="s">
        <v>9</v>
      </c>
      <c r="D5" s="28"/>
      <c r="E5" s="29"/>
      <c r="F5" s="5" t="s">
        <v>10</v>
      </c>
      <c r="G5" s="5" t="s">
        <v>10</v>
      </c>
      <c r="H5" s="5" t="s">
        <v>10</v>
      </c>
      <c r="I5" s="5" t="s">
        <v>10</v>
      </c>
    </row>
    <row r="6" spans="1:9" ht="15" customHeight="1" x14ac:dyDescent="0.2">
      <c r="A6" s="29"/>
      <c r="B6" s="29"/>
      <c r="C6" s="6" t="s">
        <v>60</v>
      </c>
      <c r="D6" s="29"/>
      <c r="E6" s="6" t="s">
        <v>11</v>
      </c>
      <c r="F6" s="7" t="s">
        <v>12</v>
      </c>
      <c r="G6" s="7" t="s">
        <v>4</v>
      </c>
      <c r="H6" s="7" t="s">
        <v>4</v>
      </c>
      <c r="I6" s="7" t="s">
        <v>4</v>
      </c>
    </row>
    <row r="7" spans="1:9" ht="15" customHeight="1" x14ac:dyDescent="0.2">
      <c r="A7" s="36" t="s">
        <v>63</v>
      </c>
      <c r="B7" s="38">
        <v>28757</v>
      </c>
      <c r="C7" s="39">
        <v>3911</v>
      </c>
      <c r="D7" s="40" t="s">
        <v>14</v>
      </c>
      <c r="E7" s="39">
        <f>2940808324+152058057+19521622</f>
        <v>3112388003</v>
      </c>
      <c r="F7" s="38">
        <f>E7/C7</f>
        <v>795803.63155203278</v>
      </c>
      <c r="G7" s="38">
        <f>1630962380/C7</f>
        <v>417019.27384300693</v>
      </c>
      <c r="H7" s="38">
        <f>1128054650/C7</f>
        <v>288431.25799028383</v>
      </c>
      <c r="I7" s="38">
        <f>106280050/C7</f>
        <v>27174.648427512144</v>
      </c>
    </row>
    <row r="8" spans="1:9" ht="15" customHeight="1" x14ac:dyDescent="0.2">
      <c r="A8" s="37"/>
      <c r="B8" s="41"/>
      <c r="C8" s="42">
        <f>(C7/B7)*100</f>
        <v>13.600166915881351</v>
      </c>
      <c r="D8" s="40" t="s">
        <v>14</v>
      </c>
      <c r="E8" s="42">
        <f>(E7/E9-1)*100</f>
        <v>-6.5259040845035869</v>
      </c>
      <c r="F8" s="41"/>
      <c r="G8" s="41"/>
      <c r="H8" s="41"/>
      <c r="I8" s="41"/>
    </row>
    <row r="9" spans="1:9" ht="15" customHeight="1" x14ac:dyDescent="0.2">
      <c r="A9" s="36" t="s">
        <v>61</v>
      </c>
      <c r="B9" s="21">
        <v>28963</v>
      </c>
      <c r="C9" s="18">
        <v>3790</v>
      </c>
      <c r="D9" s="19" t="s">
        <v>14</v>
      </c>
      <c r="E9" s="18">
        <f>3192811215+116463038+20405454</f>
        <v>3329679707</v>
      </c>
      <c r="F9" s="21">
        <f>E9/C9</f>
        <v>878543.45831134566</v>
      </c>
      <c r="G9" s="21">
        <f>1523102370/C9</f>
        <v>401873.97625329817</v>
      </c>
      <c r="H9" s="21">
        <f>1062250960/C9</f>
        <v>280277.29815303429</v>
      </c>
      <c r="I9" s="21">
        <f>96407990/C9</f>
        <v>25437.464379947229</v>
      </c>
    </row>
    <row r="10" spans="1:9" ht="15" customHeight="1" x14ac:dyDescent="0.2">
      <c r="A10" s="37"/>
      <c r="B10" s="22"/>
      <c r="C10" s="20">
        <f>(C9/B9)*100</f>
        <v>13.085661015778753</v>
      </c>
      <c r="D10" s="19" t="s">
        <v>14</v>
      </c>
      <c r="E10" s="20">
        <f>(E9/E11-1)*100</f>
        <v>12.634285164919667</v>
      </c>
      <c r="F10" s="22"/>
      <c r="G10" s="22"/>
      <c r="H10" s="22"/>
      <c r="I10" s="22"/>
    </row>
    <row r="11" spans="1:9" ht="15" customHeight="1" x14ac:dyDescent="0.2">
      <c r="A11" s="36" t="s">
        <v>59</v>
      </c>
      <c r="B11" s="25">
        <v>29247</v>
      </c>
      <c r="C11" s="13">
        <v>3583</v>
      </c>
      <c r="D11" s="14" t="s">
        <v>14</v>
      </c>
      <c r="E11" s="13">
        <v>2956186655</v>
      </c>
      <c r="F11" s="25">
        <v>825059</v>
      </c>
      <c r="G11" s="25">
        <v>404950</v>
      </c>
      <c r="H11" s="25">
        <v>249556</v>
      </c>
      <c r="I11" s="25">
        <v>21894</v>
      </c>
    </row>
    <row r="12" spans="1:9" ht="15" customHeight="1" x14ac:dyDescent="0.2">
      <c r="A12" s="37"/>
      <c r="B12" s="26"/>
      <c r="C12" s="17">
        <f>(C11/B11)*100</f>
        <v>12.250829144869559</v>
      </c>
      <c r="D12" s="14" t="s">
        <v>14</v>
      </c>
      <c r="E12" s="17">
        <f>(E11/E13-1)*100</f>
        <v>6.1159029514951113</v>
      </c>
      <c r="F12" s="26"/>
      <c r="G12" s="26"/>
      <c r="H12" s="26"/>
      <c r="I12" s="26"/>
    </row>
    <row r="13" spans="1:9" ht="15" customHeight="1" x14ac:dyDescent="0.2">
      <c r="A13" s="36" t="s">
        <v>58</v>
      </c>
      <c r="B13" s="25">
        <v>29374</v>
      </c>
      <c r="C13" s="13">
        <v>3573</v>
      </c>
      <c r="D13" s="14" t="s">
        <v>14</v>
      </c>
      <c r="E13" s="13">
        <v>2785809264</v>
      </c>
      <c r="F13" s="25">
        <v>779683</v>
      </c>
      <c r="G13" s="25">
        <v>405078</v>
      </c>
      <c r="H13" s="25">
        <v>241050</v>
      </c>
      <c r="I13" s="25">
        <v>21426</v>
      </c>
    </row>
    <row r="14" spans="1:9" ht="15" customHeight="1" x14ac:dyDescent="0.2">
      <c r="A14" s="37"/>
      <c r="B14" s="26"/>
      <c r="C14" s="17">
        <f>(C13/B13)*100</f>
        <v>12.163818342752093</v>
      </c>
      <c r="D14" s="14" t="s">
        <v>14</v>
      </c>
      <c r="E14" s="17">
        <f>(E13/E15-1)*100</f>
        <v>-5.942180304755718</v>
      </c>
      <c r="F14" s="26"/>
      <c r="G14" s="26"/>
      <c r="H14" s="26"/>
      <c r="I14" s="26"/>
    </row>
    <row r="15" spans="1:9" ht="15" customHeight="1" x14ac:dyDescent="0.2">
      <c r="A15" s="36" t="s">
        <v>57</v>
      </c>
      <c r="B15" s="25">
        <v>29440</v>
      </c>
      <c r="C15" s="13">
        <v>3568</v>
      </c>
      <c r="D15" s="14" t="s">
        <v>14</v>
      </c>
      <c r="E15" s="13">
        <v>2961805061</v>
      </c>
      <c r="F15" s="25">
        <v>830102</v>
      </c>
      <c r="G15" s="25">
        <v>393729</v>
      </c>
      <c r="H15" s="25">
        <v>284587</v>
      </c>
      <c r="I15" s="25">
        <v>24436</v>
      </c>
    </row>
    <row r="16" spans="1:9" ht="15" customHeight="1" x14ac:dyDescent="0.2">
      <c r="A16" s="37"/>
      <c r="B16" s="26"/>
      <c r="C16" s="17">
        <f>(C15/B15)*100</f>
        <v>12.119565217391305</v>
      </c>
      <c r="D16" s="14" t="s">
        <v>14</v>
      </c>
      <c r="E16" s="17">
        <f>(E15/E17-1)*100</f>
        <v>-0.52166854368916882</v>
      </c>
      <c r="F16" s="26"/>
      <c r="G16" s="26"/>
      <c r="H16" s="26"/>
      <c r="I16" s="26"/>
    </row>
    <row r="17" spans="1:9" ht="15" customHeight="1" x14ac:dyDescent="0.2">
      <c r="A17" s="36" t="s">
        <v>56</v>
      </c>
      <c r="B17" s="25">
        <v>29573</v>
      </c>
      <c r="C17" s="13">
        <v>3507</v>
      </c>
      <c r="D17" s="14" t="s">
        <v>14</v>
      </c>
      <c r="E17" s="13">
        <v>2977336891</v>
      </c>
      <c r="F17" s="25">
        <v>848970</v>
      </c>
      <c r="G17" s="25">
        <v>398427</v>
      </c>
      <c r="H17" s="25">
        <v>299081</v>
      </c>
      <c r="I17" s="25">
        <v>25493</v>
      </c>
    </row>
    <row r="18" spans="1:9" ht="15" customHeight="1" x14ac:dyDescent="0.2">
      <c r="A18" s="37"/>
      <c r="B18" s="26"/>
      <c r="C18" s="17">
        <f>(C17/B17)*100</f>
        <v>11.858790112602712</v>
      </c>
      <c r="D18" s="14" t="s">
        <v>14</v>
      </c>
      <c r="E18" s="17">
        <f>(E17/E19-1)*100</f>
        <v>-2.1399620235184047</v>
      </c>
      <c r="F18" s="26"/>
      <c r="G18" s="26"/>
      <c r="H18" s="26"/>
      <c r="I18" s="26"/>
    </row>
    <row r="19" spans="1:9" ht="15" customHeight="1" x14ac:dyDescent="0.2">
      <c r="A19" s="36" t="s">
        <v>55</v>
      </c>
      <c r="B19" s="25">
        <v>29832</v>
      </c>
      <c r="C19" s="13">
        <v>3434</v>
      </c>
      <c r="D19" s="14" t="s">
        <v>14</v>
      </c>
      <c r="E19" s="13">
        <v>3042444038</v>
      </c>
      <c r="F19" s="25">
        <v>885977</v>
      </c>
      <c r="G19" s="25">
        <v>433981</v>
      </c>
      <c r="H19" s="25">
        <v>296169</v>
      </c>
      <c r="I19" s="25">
        <v>25493</v>
      </c>
    </row>
    <row r="20" spans="1:9" ht="15" customHeight="1" x14ac:dyDescent="0.2">
      <c r="A20" s="37"/>
      <c r="B20" s="26"/>
      <c r="C20" s="17">
        <f>(C19/B19)*100</f>
        <v>11.511128989005096</v>
      </c>
      <c r="D20" s="14" t="s">
        <v>14</v>
      </c>
      <c r="E20" s="17">
        <f>(E19/E21-1)*100</f>
        <v>9.8764044189758593E-2</v>
      </c>
      <c r="F20" s="26"/>
      <c r="G20" s="26"/>
      <c r="H20" s="26"/>
      <c r="I20" s="26"/>
    </row>
    <row r="21" spans="1:9" ht="15" customHeight="1" x14ac:dyDescent="0.2">
      <c r="A21" s="36" t="s">
        <v>54</v>
      </c>
      <c r="B21" s="25">
        <v>29766</v>
      </c>
      <c r="C21" s="13">
        <v>3418</v>
      </c>
      <c r="D21" s="14" t="s">
        <v>14</v>
      </c>
      <c r="E21" s="13">
        <v>3039442162</v>
      </c>
      <c r="F21" s="25">
        <v>889246</v>
      </c>
      <c r="G21" s="25">
        <v>443732</v>
      </c>
      <c r="H21" s="25">
        <v>291767</v>
      </c>
      <c r="I21" s="25">
        <v>22976</v>
      </c>
    </row>
    <row r="22" spans="1:9" ht="15" customHeight="1" x14ac:dyDescent="0.2">
      <c r="A22" s="37"/>
      <c r="B22" s="26"/>
      <c r="C22" s="17">
        <f>(C21/B21)*100</f>
        <v>11.482899952966472</v>
      </c>
      <c r="D22" s="14" t="s">
        <v>14</v>
      </c>
      <c r="E22" s="17">
        <f>(E21/E23-1)*100</f>
        <v>-0.97949081286359263</v>
      </c>
      <c r="F22" s="26"/>
      <c r="G22" s="26"/>
      <c r="H22" s="26"/>
      <c r="I22" s="26"/>
    </row>
    <row r="23" spans="1:9" ht="15" customHeight="1" x14ac:dyDescent="0.2">
      <c r="A23" s="36" t="s">
        <v>13</v>
      </c>
      <c r="B23" s="25">
        <v>29932</v>
      </c>
      <c r="C23" s="13">
        <v>3362</v>
      </c>
      <c r="D23" s="14" t="s">
        <v>14</v>
      </c>
      <c r="E23" s="13">
        <v>3069507708</v>
      </c>
      <c r="F23" s="25">
        <v>913001</v>
      </c>
      <c r="G23" s="25">
        <v>453092</v>
      </c>
      <c r="H23" s="25">
        <v>295477</v>
      </c>
      <c r="I23" s="25">
        <v>24372</v>
      </c>
    </row>
    <row r="24" spans="1:9" ht="15" customHeight="1" x14ac:dyDescent="0.2">
      <c r="A24" s="37"/>
      <c r="B24" s="26"/>
      <c r="C24" s="17">
        <f>(C23/B23)*100</f>
        <v>11.232126152612588</v>
      </c>
      <c r="D24" s="14" t="s">
        <v>14</v>
      </c>
      <c r="E24" s="17">
        <f>(E23/E25-1)*100</f>
        <v>10.027206636328344</v>
      </c>
      <c r="F24" s="26"/>
      <c r="G24" s="26"/>
      <c r="H24" s="26"/>
      <c r="I24" s="26"/>
    </row>
    <row r="25" spans="1:9" ht="15" customHeight="1" x14ac:dyDescent="0.2">
      <c r="A25" s="36" t="s">
        <v>15</v>
      </c>
      <c r="B25" s="25">
        <v>30123</v>
      </c>
      <c r="C25" s="13">
        <v>3313</v>
      </c>
      <c r="D25" s="14" t="s">
        <v>14</v>
      </c>
      <c r="E25" s="13">
        <v>2789771550</v>
      </c>
      <c r="F25" s="25">
        <v>842068</v>
      </c>
      <c r="G25" s="25">
        <v>395668</v>
      </c>
      <c r="H25" s="25">
        <v>297470</v>
      </c>
      <c r="I25" s="25">
        <v>23917</v>
      </c>
    </row>
    <row r="26" spans="1:9" ht="15" customHeight="1" x14ac:dyDescent="0.2">
      <c r="A26" s="37"/>
      <c r="B26" s="26"/>
      <c r="C26" s="17">
        <f>(C25/B25)*100</f>
        <v>10.998240547090262</v>
      </c>
      <c r="D26" s="14" t="s">
        <v>14</v>
      </c>
      <c r="E26" s="17">
        <f>(E25/E27-1)*100</f>
        <v>1.1790979161895976</v>
      </c>
      <c r="F26" s="26"/>
      <c r="G26" s="26"/>
      <c r="H26" s="26"/>
      <c r="I26" s="26"/>
    </row>
    <row r="27" spans="1:9" ht="15" customHeight="1" x14ac:dyDescent="0.2">
      <c r="A27" s="36" t="s">
        <v>16</v>
      </c>
      <c r="B27" s="25">
        <v>30204</v>
      </c>
      <c r="C27" s="13">
        <v>3311</v>
      </c>
      <c r="D27" s="14" t="s">
        <v>14</v>
      </c>
      <c r="E27" s="13">
        <v>2757260746</v>
      </c>
      <c r="F27" s="25">
        <v>832758</v>
      </c>
      <c r="G27" s="25">
        <v>389658</v>
      </c>
      <c r="H27" s="25">
        <v>303734</v>
      </c>
      <c r="I27" s="25">
        <v>23382</v>
      </c>
    </row>
    <row r="28" spans="1:9" ht="15" customHeight="1" x14ac:dyDescent="0.2">
      <c r="A28" s="37"/>
      <c r="B28" s="26"/>
      <c r="C28" s="17">
        <f>(C27/B27)*100</f>
        <v>10.962124221957357</v>
      </c>
      <c r="D28" s="14" t="s">
        <v>14</v>
      </c>
      <c r="E28" s="17">
        <f>(E27/E29-1)*100</f>
        <v>4.5064945720597605</v>
      </c>
      <c r="F28" s="26"/>
      <c r="G28" s="26"/>
      <c r="H28" s="26"/>
      <c r="I28" s="26"/>
    </row>
    <row r="29" spans="1:9" ht="15" customHeight="1" x14ac:dyDescent="0.2">
      <c r="A29" s="36" t="s">
        <v>17</v>
      </c>
      <c r="B29" s="25">
        <v>30375</v>
      </c>
      <c r="C29" s="13">
        <v>3288</v>
      </c>
      <c r="D29" s="14"/>
      <c r="E29" s="13">
        <v>2638363058</v>
      </c>
      <c r="F29" s="25">
        <v>802422</v>
      </c>
      <c r="G29" s="25">
        <v>372504</v>
      </c>
      <c r="H29" s="25">
        <v>292871</v>
      </c>
      <c r="I29" s="25">
        <v>24303</v>
      </c>
    </row>
    <row r="30" spans="1:9" ht="15" customHeight="1" x14ac:dyDescent="0.2">
      <c r="A30" s="37"/>
      <c r="B30" s="26"/>
      <c r="C30" s="17">
        <f>(C29/B29)*100</f>
        <v>10.824691358024692</v>
      </c>
      <c r="D30" s="14" t="s">
        <v>14</v>
      </c>
      <c r="E30" s="17">
        <f>(E29/E31-1)*100</f>
        <v>0.72128674723621611</v>
      </c>
      <c r="F30" s="26"/>
      <c r="G30" s="26"/>
      <c r="H30" s="26"/>
      <c r="I30" s="26"/>
    </row>
    <row r="31" spans="1:9" ht="15" customHeight="1" x14ac:dyDescent="0.2">
      <c r="A31" s="36" t="s">
        <v>18</v>
      </c>
      <c r="B31" s="25">
        <v>30578</v>
      </c>
      <c r="C31" s="13">
        <v>3257</v>
      </c>
      <c r="D31" s="14" t="s">
        <v>14</v>
      </c>
      <c r="E31" s="13">
        <v>2619469174</v>
      </c>
      <c r="F31" s="25">
        <v>804258</v>
      </c>
      <c r="G31" s="25">
        <v>384193</v>
      </c>
      <c r="H31" s="25">
        <v>286258</v>
      </c>
      <c r="I31" s="25">
        <v>21218</v>
      </c>
    </row>
    <row r="32" spans="1:9" ht="15" customHeight="1" x14ac:dyDescent="0.2">
      <c r="A32" s="37"/>
      <c r="B32" s="26"/>
      <c r="C32" s="17">
        <f>(C31/B31)*100</f>
        <v>10.651448754006148</v>
      </c>
      <c r="D32" s="14" t="s">
        <v>14</v>
      </c>
      <c r="E32" s="17">
        <f>(E31/E33-1)*100</f>
        <v>5.4289787633545084</v>
      </c>
      <c r="F32" s="26"/>
      <c r="G32" s="26"/>
      <c r="H32" s="26"/>
      <c r="I32" s="26"/>
    </row>
    <row r="33" spans="1:9" ht="15" customHeight="1" x14ac:dyDescent="0.2">
      <c r="A33" s="36" t="s">
        <v>19</v>
      </c>
      <c r="B33" s="25">
        <v>30852</v>
      </c>
      <c r="C33" s="13">
        <v>3231</v>
      </c>
      <c r="D33" s="14" t="s">
        <v>14</v>
      </c>
      <c r="E33" s="13">
        <v>2484581758</v>
      </c>
      <c r="F33" s="25">
        <v>768982</v>
      </c>
      <c r="G33" s="25">
        <v>358020</v>
      </c>
      <c r="H33" s="25">
        <v>284667</v>
      </c>
      <c r="I33" s="25">
        <v>21149</v>
      </c>
    </row>
    <row r="34" spans="1:9" ht="15" customHeight="1" x14ac:dyDescent="0.2">
      <c r="A34" s="37"/>
      <c r="B34" s="26"/>
      <c r="C34" s="17">
        <f>(C33/B33)*100</f>
        <v>10.472578763127188</v>
      </c>
      <c r="D34" s="14" t="s">
        <v>14</v>
      </c>
      <c r="E34" s="17">
        <f>(E33/E35-1)*100</f>
        <v>5.0012320471678029</v>
      </c>
      <c r="F34" s="26"/>
      <c r="G34" s="26"/>
      <c r="H34" s="26"/>
      <c r="I34" s="26"/>
    </row>
    <row r="35" spans="1:9" ht="15" customHeight="1" x14ac:dyDescent="0.2">
      <c r="A35" s="36" t="s">
        <v>20</v>
      </c>
      <c r="B35" s="25">
        <v>30966</v>
      </c>
      <c r="C35" s="13">
        <v>3151</v>
      </c>
      <c r="D35" s="14" t="s">
        <v>14</v>
      </c>
      <c r="E35" s="13">
        <v>2366240576</v>
      </c>
      <c r="F35" s="25">
        <v>750949</v>
      </c>
      <c r="G35" s="25">
        <v>334835</v>
      </c>
      <c r="H35" s="25">
        <v>289037</v>
      </c>
      <c r="I35" s="25">
        <v>21893</v>
      </c>
    </row>
    <row r="36" spans="1:9" ht="15" customHeight="1" x14ac:dyDescent="0.2">
      <c r="A36" s="37"/>
      <c r="B36" s="26"/>
      <c r="C36" s="17">
        <f>(C35/B35)*100</f>
        <v>10.175676548472518</v>
      </c>
      <c r="D36" s="14" t="s">
        <v>14</v>
      </c>
      <c r="E36" s="17">
        <f>(E35/E37-1)*100</f>
        <v>14.547807878506113</v>
      </c>
      <c r="F36" s="26"/>
      <c r="G36" s="26"/>
      <c r="H36" s="26"/>
      <c r="I36" s="26"/>
    </row>
    <row r="37" spans="1:9" x14ac:dyDescent="0.2">
      <c r="A37" s="36" t="s">
        <v>21</v>
      </c>
      <c r="B37" s="25">
        <v>31177</v>
      </c>
      <c r="C37" s="13">
        <v>3090</v>
      </c>
      <c r="D37" s="14"/>
      <c r="E37" s="13">
        <v>2065723142</v>
      </c>
      <c r="F37" s="25">
        <v>668519</v>
      </c>
      <c r="G37" s="25">
        <v>297746</v>
      </c>
      <c r="H37" s="25">
        <v>257843</v>
      </c>
      <c r="I37" s="25">
        <v>19398</v>
      </c>
    </row>
    <row r="38" spans="1:9" x14ac:dyDescent="0.2">
      <c r="A38" s="37"/>
      <c r="B38" s="26"/>
      <c r="C38" s="17">
        <f>(C37/B37)*100</f>
        <v>9.9111524521281726</v>
      </c>
      <c r="D38" s="14" t="s">
        <v>14</v>
      </c>
      <c r="E38" s="17">
        <f>(E37/E45-1)*100</f>
        <v>1.8786527763259731</v>
      </c>
      <c r="F38" s="26"/>
      <c r="G38" s="26"/>
      <c r="H38" s="26"/>
      <c r="I38" s="26"/>
    </row>
    <row r="39" spans="1:9" ht="15" customHeight="1" x14ac:dyDescent="0.2">
      <c r="A39" s="1"/>
      <c r="B39"/>
    </row>
    <row r="40" spans="1:9" ht="15" customHeight="1" x14ac:dyDescent="0.2">
      <c r="A40" s="1"/>
      <c r="B40"/>
    </row>
    <row r="41" spans="1:9" ht="15" customHeight="1" x14ac:dyDescent="0.2">
      <c r="A41" s="27" t="s">
        <v>1</v>
      </c>
      <c r="B41" s="30" t="s">
        <v>2</v>
      </c>
      <c r="C41" s="30" t="s">
        <v>22</v>
      </c>
      <c r="D41" s="27" t="s">
        <v>23</v>
      </c>
      <c r="E41" s="33" t="s">
        <v>24</v>
      </c>
      <c r="F41" s="8" t="s">
        <v>5</v>
      </c>
      <c r="G41" s="8" t="s">
        <v>6</v>
      </c>
      <c r="H41" s="8" t="s">
        <v>7</v>
      </c>
      <c r="I41" s="8" t="s">
        <v>8</v>
      </c>
    </row>
    <row r="42" spans="1:9" ht="15" customHeight="1" x14ac:dyDescent="0.2">
      <c r="A42" s="28"/>
      <c r="B42" s="31"/>
      <c r="C42" s="31"/>
      <c r="D42" s="28"/>
      <c r="E42" s="34"/>
      <c r="F42" s="9" t="s">
        <v>10</v>
      </c>
      <c r="G42" s="9" t="s">
        <v>10</v>
      </c>
      <c r="H42" s="9" t="s">
        <v>10</v>
      </c>
      <c r="I42" s="9" t="s">
        <v>10</v>
      </c>
    </row>
    <row r="43" spans="1:9" ht="15" customHeight="1" x14ac:dyDescent="0.2">
      <c r="A43" s="28"/>
      <c r="B43" s="31"/>
      <c r="C43" s="32"/>
      <c r="D43" s="29"/>
      <c r="E43" s="35"/>
      <c r="F43" s="10" t="s">
        <v>12</v>
      </c>
      <c r="G43" s="10" t="s">
        <v>4</v>
      </c>
      <c r="H43" s="10" t="s">
        <v>4</v>
      </c>
      <c r="I43" s="10" t="s">
        <v>4</v>
      </c>
    </row>
    <row r="44" spans="1:9" ht="15" customHeight="1" x14ac:dyDescent="0.2">
      <c r="A44" s="29"/>
      <c r="B44" s="32"/>
      <c r="C44" s="11" t="s">
        <v>25</v>
      </c>
      <c r="D44" s="6" t="s">
        <v>11</v>
      </c>
      <c r="E44" s="12" t="s">
        <v>11</v>
      </c>
      <c r="F44" s="12" t="s">
        <v>26</v>
      </c>
      <c r="G44" s="12" t="s">
        <v>26</v>
      </c>
      <c r="H44" s="12" t="s">
        <v>26</v>
      </c>
      <c r="I44" s="12" t="s">
        <v>26</v>
      </c>
    </row>
    <row r="45" spans="1:9" ht="15" customHeight="1" x14ac:dyDescent="0.2">
      <c r="A45" s="23" t="s">
        <v>27</v>
      </c>
      <c r="B45" s="25">
        <v>31322</v>
      </c>
      <c r="C45" s="13">
        <v>5592</v>
      </c>
      <c r="D45" s="13">
        <v>3033</v>
      </c>
      <c r="E45" s="13">
        <v>2027630996</v>
      </c>
      <c r="F45" s="25">
        <v>668523</v>
      </c>
      <c r="G45" s="25">
        <v>293800</v>
      </c>
      <c r="H45" s="25">
        <v>296988</v>
      </c>
      <c r="I45" s="25">
        <v>19789</v>
      </c>
    </row>
    <row r="46" spans="1:9" ht="15" customHeight="1" x14ac:dyDescent="0.2">
      <c r="A46" s="24"/>
      <c r="B46" s="26"/>
      <c r="C46" s="17">
        <f>(C45/B45)*100</f>
        <v>17.853266074963283</v>
      </c>
      <c r="D46" s="17">
        <f>(D45/D47-1)*100</f>
        <v>-4.2008843967150984</v>
      </c>
      <c r="E46" s="17">
        <f>(E45/E47-1)*100</f>
        <v>-6.6420695700977861</v>
      </c>
      <c r="F46" s="26"/>
      <c r="G46" s="26"/>
      <c r="H46" s="26"/>
      <c r="I46" s="26"/>
    </row>
    <row r="47" spans="1:9" ht="15" customHeight="1" x14ac:dyDescent="0.2">
      <c r="A47" s="23" t="s">
        <v>28</v>
      </c>
      <c r="B47" s="25">
        <v>31240</v>
      </c>
      <c r="C47" s="13">
        <v>5517</v>
      </c>
      <c r="D47" s="13">
        <v>3166</v>
      </c>
      <c r="E47" s="13">
        <v>2171889401</v>
      </c>
      <c r="F47" s="25">
        <v>686004</v>
      </c>
      <c r="G47" s="25">
        <v>275028</v>
      </c>
      <c r="H47" s="25">
        <v>264300</v>
      </c>
      <c r="I47" s="25">
        <v>22824</v>
      </c>
    </row>
    <row r="48" spans="1:9" ht="15" customHeight="1" x14ac:dyDescent="0.2">
      <c r="A48" s="24"/>
      <c r="B48" s="26"/>
      <c r="C48" s="17">
        <f>(C47/B47)*100</f>
        <v>17.660051216389245</v>
      </c>
      <c r="D48" s="17">
        <f>(D47/D49-1)*100</f>
        <v>-4.7533092659446492</v>
      </c>
      <c r="E48" s="17">
        <f>(E47/E49-1)*100</f>
        <v>-6.6502861811931329</v>
      </c>
      <c r="F48" s="26"/>
      <c r="G48" s="26"/>
      <c r="H48" s="26"/>
      <c r="I48" s="26"/>
    </row>
    <row r="49" spans="1:9" ht="15" customHeight="1" x14ac:dyDescent="0.2">
      <c r="A49" s="23" t="s">
        <v>29</v>
      </c>
      <c r="B49" s="25">
        <v>30922</v>
      </c>
      <c r="C49" s="13">
        <v>5402</v>
      </c>
      <c r="D49" s="13">
        <v>3324</v>
      </c>
      <c r="E49" s="13">
        <v>2326616025</v>
      </c>
      <c r="F49" s="25">
        <v>699945</v>
      </c>
      <c r="G49" s="25">
        <v>294956</v>
      </c>
      <c r="H49" s="25">
        <v>281471</v>
      </c>
      <c r="I49" s="25">
        <v>23332</v>
      </c>
    </row>
    <row r="50" spans="1:9" ht="15" customHeight="1" x14ac:dyDescent="0.2">
      <c r="A50" s="24"/>
      <c r="B50" s="26"/>
      <c r="C50" s="17">
        <f>(C49/B49)*100</f>
        <v>17.469762628549255</v>
      </c>
      <c r="D50" s="17">
        <f>(D49/D51-1)*100</f>
        <v>-4.6745053054201291</v>
      </c>
      <c r="E50" s="17">
        <f>(E49/E51-1)*100</f>
        <v>2.1275847908300838</v>
      </c>
      <c r="F50" s="26"/>
      <c r="G50" s="26"/>
      <c r="H50" s="26"/>
      <c r="I50" s="26"/>
    </row>
    <row r="51" spans="1:9" ht="15" customHeight="1" x14ac:dyDescent="0.2">
      <c r="A51" s="23" t="s">
        <v>30</v>
      </c>
      <c r="B51" s="25">
        <v>30746</v>
      </c>
      <c r="C51" s="13">
        <v>5322</v>
      </c>
      <c r="D51" s="13">
        <v>3487</v>
      </c>
      <c r="E51" s="13">
        <v>2278146526</v>
      </c>
      <c r="F51" s="25">
        <v>653326</v>
      </c>
      <c r="G51" s="25">
        <v>274521</v>
      </c>
      <c r="H51" s="25">
        <v>283442</v>
      </c>
      <c r="I51" s="25">
        <v>24500</v>
      </c>
    </row>
    <row r="52" spans="1:9" ht="15" customHeight="1" x14ac:dyDescent="0.2">
      <c r="A52" s="24"/>
      <c r="B52" s="26"/>
      <c r="C52" s="17">
        <f>(C51/B51)*100</f>
        <v>17.30956872438691</v>
      </c>
      <c r="D52" s="17">
        <f>(D51/D53-1)*100</f>
        <v>-4.8827059465357365</v>
      </c>
      <c r="E52" s="17">
        <f>(E51/E53-1)*100</f>
        <v>-1.3955467158900614</v>
      </c>
      <c r="F52" s="26"/>
      <c r="G52" s="26"/>
      <c r="H52" s="26"/>
      <c r="I52" s="26"/>
    </row>
    <row r="53" spans="1:9" ht="15" customHeight="1" x14ac:dyDescent="0.2">
      <c r="A53" s="23" t="s">
        <v>31</v>
      </c>
      <c r="B53" s="25">
        <v>30532</v>
      </c>
      <c r="C53" s="13">
        <v>5288</v>
      </c>
      <c r="D53" s="13">
        <v>3666</v>
      </c>
      <c r="E53" s="13">
        <v>2310389085</v>
      </c>
      <c r="F53" s="25">
        <v>630221</v>
      </c>
      <c r="G53" s="25">
        <v>266748</v>
      </c>
      <c r="H53" s="25">
        <v>272493</v>
      </c>
      <c r="I53" s="25">
        <v>22899</v>
      </c>
    </row>
    <row r="54" spans="1:9" ht="15" customHeight="1" x14ac:dyDescent="0.2">
      <c r="A54" s="24"/>
      <c r="B54" s="26"/>
      <c r="C54" s="17">
        <f>(C53/B53)*100</f>
        <v>17.319533604087514</v>
      </c>
      <c r="D54" s="17">
        <f>(D53/D55-1)*100</f>
        <v>-3.4246575342465779</v>
      </c>
      <c r="E54" s="17">
        <f>(E53/E55-1)*100</f>
        <v>2.7958353303901173</v>
      </c>
      <c r="F54" s="26"/>
      <c r="G54" s="26"/>
      <c r="H54" s="26"/>
      <c r="I54" s="26"/>
    </row>
    <row r="55" spans="1:9" ht="15" customHeight="1" x14ac:dyDescent="0.2">
      <c r="A55" s="23" t="s">
        <v>32</v>
      </c>
      <c r="B55" s="25">
        <v>30337</v>
      </c>
      <c r="C55" s="13">
        <v>5243</v>
      </c>
      <c r="D55" s="13">
        <v>3796</v>
      </c>
      <c r="E55" s="13">
        <v>2247551253</v>
      </c>
      <c r="F55" s="13">
        <v>590206</v>
      </c>
      <c r="G55" s="13">
        <v>226042</v>
      </c>
      <c r="H55" s="13">
        <v>276527</v>
      </c>
      <c r="I55" s="13">
        <v>22021</v>
      </c>
    </row>
    <row r="56" spans="1:9" ht="15" customHeight="1" x14ac:dyDescent="0.2">
      <c r="A56" s="24"/>
      <c r="B56" s="26"/>
      <c r="C56" s="17">
        <f>(C55/B55)*100</f>
        <v>17.282526288031118</v>
      </c>
      <c r="D56" s="17">
        <f>(D55/D57-1)*100</f>
        <v>3.4896401308615044</v>
      </c>
      <c r="E56" s="17">
        <f>(E55/E57-1)*100</f>
        <v>0.30469627022327028</v>
      </c>
      <c r="F56" s="14" t="s">
        <v>33</v>
      </c>
      <c r="G56" s="14" t="s">
        <v>34</v>
      </c>
      <c r="H56" s="14" t="s">
        <v>35</v>
      </c>
      <c r="I56" s="14" t="s">
        <v>36</v>
      </c>
    </row>
    <row r="57" spans="1:9" ht="15" customHeight="1" x14ac:dyDescent="0.2">
      <c r="A57" s="23" t="s">
        <v>37</v>
      </c>
      <c r="B57" s="25">
        <v>30142</v>
      </c>
      <c r="C57" s="13">
        <v>5128</v>
      </c>
      <c r="D57" s="13">
        <v>3668</v>
      </c>
      <c r="E57" s="13">
        <v>2240723851</v>
      </c>
      <c r="F57" s="13">
        <v>610884</v>
      </c>
      <c r="G57" s="13">
        <v>226567</v>
      </c>
      <c r="H57" s="13">
        <v>294450</v>
      </c>
      <c r="I57" s="13">
        <v>23277</v>
      </c>
    </row>
    <row r="58" spans="1:9" ht="15" customHeight="1" x14ac:dyDescent="0.2">
      <c r="A58" s="24"/>
      <c r="B58" s="26"/>
      <c r="C58" s="17">
        <f>(C57/B57)*100</f>
        <v>17.012806051356911</v>
      </c>
      <c r="D58" s="17">
        <f>(D57/D59-1)*100</f>
        <v>3.8799207023506144</v>
      </c>
      <c r="E58" s="17">
        <f>(E57/E59-1)*100</f>
        <v>-3.0132346202353721</v>
      </c>
      <c r="F58" s="14" t="s">
        <v>33</v>
      </c>
      <c r="G58" s="14" t="s">
        <v>38</v>
      </c>
      <c r="H58" s="14" t="s">
        <v>35</v>
      </c>
      <c r="I58" s="14" t="s">
        <v>39</v>
      </c>
    </row>
    <row r="59" spans="1:9" ht="15" customHeight="1" x14ac:dyDescent="0.2">
      <c r="A59" s="23" t="s">
        <v>40</v>
      </c>
      <c r="B59" s="25">
        <v>30001</v>
      </c>
      <c r="C59" s="13">
        <v>5009</v>
      </c>
      <c r="D59" s="13">
        <v>3531</v>
      </c>
      <c r="E59" s="13">
        <v>2310339810</v>
      </c>
      <c r="F59" s="13">
        <v>654302</v>
      </c>
      <c r="G59" s="13">
        <v>290083</v>
      </c>
      <c r="H59" s="13">
        <v>339302</v>
      </c>
      <c r="I59" s="13">
        <v>24917</v>
      </c>
    </row>
    <row r="60" spans="1:9" ht="15" customHeight="1" x14ac:dyDescent="0.2">
      <c r="A60" s="24"/>
      <c r="B60" s="26"/>
      <c r="C60" s="17">
        <f>(C59/B59)*100</f>
        <v>16.696110129662344</v>
      </c>
      <c r="D60" s="17">
        <f>(D59/D61-1)*100</f>
        <v>4.9331352154531993</v>
      </c>
      <c r="E60" s="17">
        <f>(E59/E61-1)*100</f>
        <v>-6.3964851988718046</v>
      </c>
      <c r="F60" s="14" t="s">
        <v>41</v>
      </c>
      <c r="G60" s="14" t="s">
        <v>42</v>
      </c>
      <c r="H60" s="14" t="s">
        <v>43</v>
      </c>
      <c r="I60" s="14" t="s">
        <v>43</v>
      </c>
    </row>
    <row r="61" spans="1:9" ht="15" customHeight="1" x14ac:dyDescent="0.2">
      <c r="A61" s="23" t="s">
        <v>44</v>
      </c>
      <c r="B61" s="25">
        <v>29648</v>
      </c>
      <c r="C61" s="13">
        <v>4864</v>
      </c>
      <c r="D61" s="13">
        <v>3365</v>
      </c>
      <c r="E61" s="13">
        <v>2468219078</v>
      </c>
      <c r="F61" s="13">
        <v>733497</v>
      </c>
      <c r="G61" s="13">
        <v>369938</v>
      </c>
      <c r="H61" s="13">
        <v>340339</v>
      </c>
      <c r="I61" s="13">
        <v>23220</v>
      </c>
    </row>
    <row r="62" spans="1:9" ht="15" customHeight="1" x14ac:dyDescent="0.2">
      <c r="A62" s="24"/>
      <c r="B62" s="26"/>
      <c r="C62" s="17">
        <f>(C61/B61)*100</f>
        <v>16.40582838640043</v>
      </c>
      <c r="D62" s="17">
        <f>(D61/D63-1)*100</f>
        <v>4.4382371198013582</v>
      </c>
      <c r="E62" s="17">
        <f>(E61/E63-1)*100</f>
        <v>6.8314973468302842</v>
      </c>
      <c r="F62" s="14" t="s">
        <v>45</v>
      </c>
      <c r="G62" s="14" t="s">
        <v>46</v>
      </c>
      <c r="H62" s="14" t="s">
        <v>47</v>
      </c>
      <c r="I62" s="14" t="s">
        <v>46</v>
      </c>
    </row>
    <row r="63" spans="1:9" x14ac:dyDescent="0.2">
      <c r="A63" s="23" t="s">
        <v>48</v>
      </c>
      <c r="B63" s="25">
        <v>29002</v>
      </c>
      <c r="C63" s="13">
        <v>4723</v>
      </c>
      <c r="D63" s="13">
        <v>3222</v>
      </c>
      <c r="E63" s="13">
        <v>2310385176</v>
      </c>
      <c r="F63" s="13">
        <v>717066</v>
      </c>
      <c r="G63" s="13">
        <v>378783</v>
      </c>
      <c r="H63" s="13">
        <v>338283</v>
      </c>
      <c r="I63" s="13">
        <v>20254</v>
      </c>
    </row>
    <row r="64" spans="1:9" x14ac:dyDescent="0.2">
      <c r="A64" s="24"/>
      <c r="B64" s="26"/>
      <c r="C64" s="17">
        <f>(C63/B63)*100</f>
        <v>16.285083787325011</v>
      </c>
      <c r="D64" s="14" t="s">
        <v>14</v>
      </c>
      <c r="E64" s="14" t="s">
        <v>14</v>
      </c>
      <c r="F64" s="14" t="s">
        <v>35</v>
      </c>
      <c r="G64" s="14" t="s">
        <v>46</v>
      </c>
      <c r="H64" s="14" t="s">
        <v>49</v>
      </c>
      <c r="I64" s="14" t="s">
        <v>50</v>
      </c>
    </row>
    <row r="65" spans="1:2" x14ac:dyDescent="0.2">
      <c r="A65" t="s">
        <v>51</v>
      </c>
      <c r="B65"/>
    </row>
    <row r="66" spans="1:2" x14ac:dyDescent="0.2">
      <c r="A66" t="s">
        <v>62</v>
      </c>
      <c r="B66"/>
    </row>
    <row r="67" spans="1:2" x14ac:dyDescent="0.2">
      <c r="A67" t="s">
        <v>52</v>
      </c>
      <c r="B67"/>
    </row>
  </sheetData>
  <mergeCells count="145">
    <mergeCell ref="I15:I16"/>
    <mergeCell ref="A4:A6"/>
    <mergeCell ref="B4:B6"/>
    <mergeCell ref="D4:D6"/>
    <mergeCell ref="E4:E5"/>
    <mergeCell ref="A15:A16"/>
    <mergeCell ref="B15:B16"/>
    <mergeCell ref="F15:F16"/>
    <mergeCell ref="G15:G16"/>
    <mergeCell ref="H15:H16"/>
    <mergeCell ref="A13:A14"/>
    <mergeCell ref="B13:B14"/>
    <mergeCell ref="F13:F14"/>
    <mergeCell ref="G13:G14"/>
    <mergeCell ref="H13:H14"/>
    <mergeCell ref="I13:I14"/>
    <mergeCell ref="A11:A12"/>
    <mergeCell ref="B11:B12"/>
    <mergeCell ref="F11:F12"/>
    <mergeCell ref="G11:G12"/>
    <mergeCell ref="H11:H12"/>
    <mergeCell ref="I11:I12"/>
    <mergeCell ref="A9:A10"/>
    <mergeCell ref="B9:B10"/>
    <mergeCell ref="A23:A24"/>
    <mergeCell ref="B23:B24"/>
    <mergeCell ref="A21:A22"/>
    <mergeCell ref="B21:B22"/>
    <mergeCell ref="F23:F24"/>
    <mergeCell ref="G23:G24"/>
    <mergeCell ref="H23:H24"/>
    <mergeCell ref="I23:I24"/>
    <mergeCell ref="A17:A18"/>
    <mergeCell ref="B17:B18"/>
    <mergeCell ref="F17:F18"/>
    <mergeCell ref="G17:G18"/>
    <mergeCell ref="H17:H18"/>
    <mergeCell ref="I17:I18"/>
    <mergeCell ref="B19:B20"/>
    <mergeCell ref="F19:F20"/>
    <mergeCell ref="G19:G20"/>
    <mergeCell ref="H19:H20"/>
    <mergeCell ref="I19:I20"/>
    <mergeCell ref="A19:A20"/>
    <mergeCell ref="F21:F22"/>
    <mergeCell ref="G21:G22"/>
    <mergeCell ref="H21:H22"/>
    <mergeCell ref="I21:I22"/>
    <mergeCell ref="A25:A26"/>
    <mergeCell ref="B25:B26"/>
    <mergeCell ref="F25:F26"/>
    <mergeCell ref="G25:G26"/>
    <mergeCell ref="H25:H26"/>
    <mergeCell ref="I25:I26"/>
    <mergeCell ref="I29:I30"/>
    <mergeCell ref="A27:A28"/>
    <mergeCell ref="B27:B28"/>
    <mergeCell ref="F27:F28"/>
    <mergeCell ref="G27:G28"/>
    <mergeCell ref="H27:H28"/>
    <mergeCell ref="I27:I28"/>
    <mergeCell ref="A29:A30"/>
    <mergeCell ref="B29:B30"/>
    <mergeCell ref="F29:F30"/>
    <mergeCell ref="G29:G30"/>
    <mergeCell ref="H29:H30"/>
    <mergeCell ref="A31:A32"/>
    <mergeCell ref="B31:B32"/>
    <mergeCell ref="F31:F32"/>
    <mergeCell ref="G31:G32"/>
    <mergeCell ref="H31:H32"/>
    <mergeCell ref="I31:I32"/>
    <mergeCell ref="A33:A34"/>
    <mergeCell ref="B33:B34"/>
    <mergeCell ref="F33:F34"/>
    <mergeCell ref="G33:G34"/>
    <mergeCell ref="H33:H34"/>
    <mergeCell ref="H37:H38"/>
    <mergeCell ref="I37:I38"/>
    <mergeCell ref="A35:A36"/>
    <mergeCell ref="B35:B36"/>
    <mergeCell ref="F35:F36"/>
    <mergeCell ref="G35:G36"/>
    <mergeCell ref="H35:H36"/>
    <mergeCell ref="I35:I36"/>
    <mergeCell ref="I33:I34"/>
    <mergeCell ref="A37:A38"/>
    <mergeCell ref="B37:B38"/>
    <mergeCell ref="F37:F38"/>
    <mergeCell ref="G37:G38"/>
    <mergeCell ref="A41:A44"/>
    <mergeCell ref="B41:B44"/>
    <mergeCell ref="C41:C43"/>
    <mergeCell ref="D41:D43"/>
    <mergeCell ref="E41:E43"/>
    <mergeCell ref="A47:A48"/>
    <mergeCell ref="B47:B48"/>
    <mergeCell ref="F47:F48"/>
    <mergeCell ref="G47:G48"/>
    <mergeCell ref="H47:H48"/>
    <mergeCell ref="I49:I50"/>
    <mergeCell ref="F45:F46"/>
    <mergeCell ref="G45:G46"/>
    <mergeCell ref="H45:H46"/>
    <mergeCell ref="I45:I46"/>
    <mergeCell ref="I47:I48"/>
    <mergeCell ref="A49:A50"/>
    <mergeCell ref="B49:B50"/>
    <mergeCell ref="F49:F50"/>
    <mergeCell ref="G49:G50"/>
    <mergeCell ref="H49:H50"/>
    <mergeCell ref="A45:A46"/>
    <mergeCell ref="B45:B46"/>
    <mergeCell ref="I53:I54"/>
    <mergeCell ref="A51:A52"/>
    <mergeCell ref="B51:B52"/>
    <mergeCell ref="F51:F52"/>
    <mergeCell ref="G51:G52"/>
    <mergeCell ref="H51:H52"/>
    <mergeCell ref="I51:I52"/>
    <mergeCell ref="A53:A54"/>
    <mergeCell ref="B53:B54"/>
    <mergeCell ref="F53:F54"/>
    <mergeCell ref="G53:G54"/>
    <mergeCell ref="H53:H54"/>
    <mergeCell ref="A61:A62"/>
    <mergeCell ref="B61:B62"/>
    <mergeCell ref="A63:A64"/>
    <mergeCell ref="B63:B64"/>
    <mergeCell ref="A55:A56"/>
    <mergeCell ref="B55:B56"/>
    <mergeCell ref="A57:A58"/>
    <mergeCell ref="B57:B58"/>
    <mergeCell ref="A59:A60"/>
    <mergeCell ref="B59:B60"/>
    <mergeCell ref="A7:A8"/>
    <mergeCell ref="B7:B8"/>
    <mergeCell ref="F7:F8"/>
    <mergeCell ref="G7:G8"/>
    <mergeCell ref="H7:H8"/>
    <mergeCell ref="I7:I8"/>
    <mergeCell ref="F9:F10"/>
    <mergeCell ref="G9:G10"/>
    <mergeCell ref="H9:H10"/>
    <mergeCell ref="I9:I10"/>
  </mergeCells>
  <phoneticPr fontId="1"/>
  <printOptions verticalCentered="1"/>
  <pageMargins left="0.70866141732283472" right="0.31496062992125984" top="0.74803149606299213" bottom="0.55118110236220474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Administrator</cp:lastModifiedBy>
  <cp:lastPrinted>2024-07-24T07:42:54Z</cp:lastPrinted>
  <dcterms:created xsi:type="dcterms:W3CDTF">2016-06-22T07:48:08Z</dcterms:created>
  <dcterms:modified xsi:type="dcterms:W3CDTF">2024-07-24T07:47:16Z</dcterms:modified>
</cp:coreProperties>
</file>